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ndaV\Desktop\20.04.2022. Ārkārtas domes sēde\"/>
    </mc:Choice>
  </mc:AlternateContent>
  <bookViews>
    <workbookView xWindow="0" yWindow="0" windowWidth="28800" windowHeight="12435" tabRatio="536" activeTab="2"/>
  </bookViews>
  <sheets>
    <sheet name="2022.g prioritātes" sheetId="1" r:id="rId1"/>
    <sheet name="2023.g prioritātes" sheetId="2" r:id="rId2"/>
    <sheet name="2024.g. prioritātes" sheetId="3" r:id="rId3"/>
  </sheets>
  <definedNames>
    <definedName name="_xlnm._FilterDatabase" localSheetId="0" hidden="1">'2022.g prioritātes'!$A$9:$W$46</definedName>
    <definedName name="T6XU6">'2022.g prioritātes'!$S$12:$U$12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1" l="1"/>
  <c r="U46" i="1"/>
  <c r="S27" i="1"/>
  <c r="S26" i="1"/>
  <c r="S23" i="1"/>
  <c r="S22" i="1"/>
  <c r="P45" i="1"/>
  <c r="H45" i="1"/>
  <c r="S18" i="1" l="1"/>
  <c r="S19" i="1"/>
  <c r="S20" i="1"/>
  <c r="S21" i="1"/>
  <c r="S28" i="1"/>
  <c r="S29" i="1"/>
  <c r="S30" i="1"/>
  <c r="S31" i="1"/>
  <c r="S32" i="1"/>
  <c r="S33" i="1"/>
  <c r="S34" i="1"/>
  <c r="S35" i="1"/>
  <c r="S36" i="1"/>
  <c r="S37" i="1"/>
  <c r="S40" i="1"/>
  <c r="S41" i="1"/>
  <c r="U42" i="1" l="1"/>
  <c r="U40" i="1" l="1"/>
  <c r="U21" i="1"/>
  <c r="U20" i="1"/>
  <c r="S14" i="1"/>
  <c r="S13" i="1"/>
  <c r="U13" i="1" s="1"/>
  <c r="S12" i="1"/>
  <c r="T12" i="2" l="1"/>
  <c r="V12" i="2" s="1"/>
  <c r="T20" i="2" l="1"/>
  <c r="V20" i="2" s="1"/>
  <c r="T19" i="2"/>
  <c r="V19" i="2" s="1"/>
  <c r="V22" i="2" l="1"/>
  <c r="U41" i="1"/>
  <c r="U43" i="1" l="1"/>
  <c r="T14" i="2"/>
  <c r="V14" i="2" s="1"/>
  <c r="U36" i="1" l="1"/>
  <c r="U37" i="1"/>
  <c r="U35" i="1"/>
  <c r="T14" i="3"/>
  <c r="V14" i="3" s="1"/>
  <c r="T13" i="3"/>
  <c r="V13" i="3" s="1"/>
  <c r="T16" i="2" l="1"/>
  <c r="V16" i="2" s="1"/>
  <c r="T15" i="2"/>
  <c r="V15" i="2" s="1"/>
  <c r="T13" i="2"/>
  <c r="V17" i="2" l="1"/>
  <c r="U33" i="1"/>
  <c r="U34" i="1"/>
  <c r="U32" i="1"/>
  <c r="U31" i="1"/>
  <c r="U30" i="1"/>
  <c r="U29" i="1"/>
  <c r="U28" i="1"/>
  <c r="U27" i="1"/>
  <c r="U26" i="1"/>
  <c r="U19" i="1"/>
  <c r="U38" i="1" l="1"/>
  <c r="U15" i="1"/>
  <c r="U22" i="1"/>
  <c r="U12" i="1" l="1"/>
  <c r="U23" i="1" l="1"/>
  <c r="U18" i="1"/>
  <c r="U14" i="1"/>
  <c r="U16" i="1" s="1"/>
  <c r="U24" i="1" l="1"/>
</calcChain>
</file>

<file path=xl/sharedStrings.xml><?xml version="1.0" encoding="utf-8"?>
<sst xmlns="http://schemas.openxmlformats.org/spreadsheetml/2006/main" count="195" uniqueCount="126">
  <si>
    <t>Badmintons</t>
  </si>
  <si>
    <t>badmintona raketes</t>
  </si>
  <si>
    <t>Barkavas psk.</t>
  </si>
  <si>
    <t>Bērzaunes psk.</t>
  </si>
  <si>
    <t>Dzelzavas psk.</t>
  </si>
  <si>
    <t>Degumnieku psk.</t>
  </si>
  <si>
    <t>Kalsnavas psk.</t>
  </si>
  <si>
    <t>Kusas psk.</t>
  </si>
  <si>
    <t>Lazdonas psk.</t>
  </si>
  <si>
    <t>Liezeres psk.</t>
  </si>
  <si>
    <t>Praulienas psk.</t>
  </si>
  <si>
    <t>Dzelzavas spec psk.</t>
  </si>
  <si>
    <t>MVĢ</t>
  </si>
  <si>
    <t>MPV</t>
  </si>
  <si>
    <t>A. Eglīsa Ļaudonas vsk</t>
  </si>
  <si>
    <t>Galda teniss</t>
  </si>
  <si>
    <t>Galda tenisa raķetes</t>
  </si>
  <si>
    <t>Galda tenisa bumb.</t>
  </si>
  <si>
    <t>IT aprīkojums</t>
  </si>
  <si>
    <t>fitnesa aproces(puls+soļu sk.+distance+aktiv)</t>
  </si>
  <si>
    <t>fitnesa aproces ar GPS navigāt.+puls+soļu sk.+distance+aktiv)</t>
  </si>
  <si>
    <t>3 kg</t>
  </si>
  <si>
    <t>Lubānas vsk.</t>
  </si>
  <si>
    <t>Cesvaines vsk.</t>
  </si>
  <si>
    <t>Ērgļu vsk.</t>
  </si>
  <si>
    <t>Skolēnu skaits lielākā klasē</t>
  </si>
  <si>
    <t>diski</t>
  </si>
  <si>
    <t>Vestienas psk</t>
  </si>
  <si>
    <t>slēpes(pāris)</t>
  </si>
  <si>
    <t>slēpju stiprinājumi(pāris)</t>
  </si>
  <si>
    <t>slēpju zābaki(pāris)</t>
  </si>
  <si>
    <t>starta palikņi (sacens.)</t>
  </si>
  <si>
    <t>badmintona tīkls</t>
  </si>
  <si>
    <t>badmintona bumbiņas(volāni)</t>
  </si>
  <si>
    <t>27(25)</t>
  </si>
  <si>
    <t>ložu statīvs</t>
  </si>
  <si>
    <t>31(20)</t>
  </si>
  <si>
    <t>25(20)</t>
  </si>
  <si>
    <t>KOPĀ</t>
  </si>
  <si>
    <t>summa</t>
  </si>
  <si>
    <t>Macību līdzekļi (sporta inventārs)</t>
  </si>
  <si>
    <t>Piezīmes</t>
  </si>
  <si>
    <t>Macību satura nodrošināšana</t>
  </si>
  <si>
    <t>slēpju nūjas (pāris)</t>
  </si>
  <si>
    <t>tenisa galdi</t>
  </si>
  <si>
    <t xml:space="preserve">tenisa tīkli </t>
  </si>
  <si>
    <t>cena (EURO)</t>
  </si>
  <si>
    <t>Modulis: Kust. rotaļas un sporta spēles(vienspēles)</t>
  </si>
  <si>
    <t>starta bloki(palikņi)</t>
  </si>
  <si>
    <t>barjeras (0,6-0,91 treniņu)</t>
  </si>
  <si>
    <t>Mācību satura nodrošinājums</t>
  </si>
  <si>
    <t>Inventārs, kuru izmanto 3 moduļos: pārvietošanās, priekšmetu pārvietošana, šķēršļu pārvarēšana.</t>
  </si>
  <si>
    <t>Modulis: Fiziskā veselība. Inventārs izmantojams gan sporta un veselības stundās, gan dabaszinību priekšmetos. Piem.: dabaszinības 7.-9.kl</t>
  </si>
  <si>
    <t>N.p.k.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</si>
  <si>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vai </t>
    </r>
    <r>
      <rPr>
        <sz val="11"/>
        <color theme="1"/>
        <rFont val="Calibri"/>
        <family val="2"/>
        <scheme val="minor"/>
      </rPr>
      <t>krosmintons (kompl.)</t>
    </r>
  </si>
  <si>
    <t>2 kg</t>
  </si>
  <si>
    <t>skrējriteņi</t>
  </si>
  <si>
    <t>velosipēdi</t>
  </si>
  <si>
    <t>drošības ekipējums</t>
  </si>
  <si>
    <t>Braucamrīki</t>
  </si>
  <si>
    <t>Slēpošanas inventārs</t>
  </si>
  <si>
    <t>45 cm</t>
  </si>
  <si>
    <t>55 cm</t>
  </si>
  <si>
    <t>65 cm</t>
  </si>
  <si>
    <t>75 cm</t>
  </si>
  <si>
    <t>Pamatojums</t>
  </si>
  <si>
    <t>slēpju smēres(kompl.)</t>
  </si>
  <si>
    <t>Vieglatlētikas, universāls inventārs, aprīkojums.</t>
  </si>
  <si>
    <t>Vingrošanas paklāji</t>
  </si>
  <si>
    <t>Vingrošanas bumbas</t>
  </si>
  <si>
    <t>Vingrošanas, universālais inventārs</t>
  </si>
  <si>
    <t>Mācību satura nodrošināšana</t>
  </si>
  <si>
    <t>orientēšanās kontrolpunkti</t>
  </si>
  <si>
    <t>barjeras zemās</t>
  </si>
  <si>
    <t>barjeras vidējās</t>
  </si>
  <si>
    <r>
      <rPr>
        <b/>
        <sz val="11"/>
        <color theme="1"/>
        <rFont val="Calibri"/>
        <family val="2"/>
        <scheme val="minor"/>
      </rPr>
      <t xml:space="preserve">vai </t>
    </r>
    <r>
      <rPr>
        <sz val="11"/>
        <color theme="1"/>
        <rFont val="Calibri"/>
        <family val="2"/>
        <scheme val="minor"/>
      </rPr>
      <t xml:space="preserve">                   diska golfa grozi</t>
    </r>
  </si>
  <si>
    <t>pildbumbas                                1kg.</t>
  </si>
  <si>
    <t>A. Eglīša Ļaudonas vsk</t>
  </si>
  <si>
    <t>lodes                                2 kg , 3 kg</t>
  </si>
  <si>
    <t>4 kg , 5 kg</t>
  </si>
  <si>
    <t xml:space="preserve">Moduļi: šķēršļu pārvarēšana, pašaizsardzība, dejas un ritmika( kustību māksla telpās), pārvietošanās. </t>
  </si>
  <si>
    <t>Augstlēkšanas planka</t>
  </si>
  <si>
    <t>Augstlēkšanas statīvi (kompl.)</t>
  </si>
  <si>
    <t>stafešu alumīnija junior kociņi( gb.)</t>
  </si>
  <si>
    <t>Stepa soli(platformas)</t>
  </si>
  <si>
    <t>Augstlēkšanas paklājs</t>
  </si>
  <si>
    <t>piepūšamais vingrošanas ierīce( kulenim, velšanai)</t>
  </si>
  <si>
    <t>Vingrošanas piepūšamie celiņš</t>
  </si>
  <si>
    <t>Tūrisma inventārs</t>
  </si>
  <si>
    <t>Modulis : Piedzīvojumu aktivitātes</t>
  </si>
  <si>
    <t xml:space="preserve">Orientēšanās inventārs. </t>
  </si>
  <si>
    <t>Cena (EURO)</t>
  </si>
  <si>
    <t>Summa</t>
  </si>
  <si>
    <t>Modulis: Pārvietošanās (ziemas aktivitātes)</t>
  </si>
  <si>
    <t>Modulis: Kustību roraļas un sporta spēles</t>
  </si>
  <si>
    <t xml:space="preserve">  Prioritātes 2022.gadam</t>
  </si>
  <si>
    <t>Prioritātes 2023.gadam</t>
  </si>
  <si>
    <t xml:space="preserve">Informācija par nepieciešamo skaitu tiks precizēta </t>
  </si>
  <si>
    <t>2022.gada jautājums, rīcības plāns visām iesaistītām pusēm: Kā nodrošināsim jebkuram Madonas novada skolēnam kvalitatīvu slēpošanas prasmju apguvi?</t>
  </si>
  <si>
    <t>Prioritātes 2024. gadam</t>
  </si>
  <si>
    <t xml:space="preserve">Modulis: pārvietošanās( ar baucamrīkiem). </t>
  </si>
  <si>
    <t xml:space="preserve"> 1.-6.kl. grupā</t>
  </si>
  <si>
    <t>Mācību satura nodrosinājums</t>
  </si>
  <si>
    <t>7.-12. klašu grupai</t>
  </si>
  <si>
    <t>Koka kārtis</t>
  </si>
  <si>
    <t>Pārgājiena kartes(plānošanai , realizēšanai)</t>
  </si>
  <si>
    <t>Kustīgās lentas (līdzsvara)</t>
  </si>
  <si>
    <t>Karabīnes</t>
  </si>
  <si>
    <t>Pārgājiena mugursoma</t>
  </si>
  <si>
    <t>Klinšu kāpšanas siena, ierīces</t>
  </si>
  <si>
    <t>Iekares(jostas) sistēma</t>
  </si>
  <si>
    <t>Virve klinšu kāpšanai</t>
  </si>
  <si>
    <t>Palīgvirve</t>
  </si>
  <si>
    <t>Nepieciešams kopīgs skatījums uz mācību procesa organizēšanas un nodrošinājuma iespējām, materiālo ieguldījumu lietderību.</t>
  </si>
  <si>
    <r>
      <rPr>
        <b/>
        <i/>
        <u/>
        <sz val="11"/>
        <color theme="1"/>
        <rFont val="Calibri"/>
        <family val="2"/>
        <scheme val="minor"/>
      </rPr>
      <t>Mērķis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Nodrošināt  visas Madonas novada skolas ar inventāru </t>
    </r>
    <r>
      <rPr>
        <b/>
        <sz val="11"/>
        <color theme="1"/>
        <rFont val="Calibri"/>
        <family val="2"/>
        <scheme val="minor"/>
      </rPr>
      <t>vismaz divām</t>
    </r>
    <r>
      <rPr>
        <sz val="11"/>
        <color theme="1"/>
        <rFont val="Calibri"/>
        <family val="2"/>
        <scheme val="minor"/>
      </rPr>
      <t xml:space="preserve"> vienspēlēm( veicot centralizētu iepirkumu izdevumu slogs samazināsies). Izdevumus inventāra iegadei vēl divām vienspēlēm paredz un sedz skolas patstāvīgi. </t>
    </r>
    <r>
      <rPr>
        <b/>
        <i/>
        <u/>
        <sz val="11"/>
        <color theme="1"/>
        <rFont val="Calibri"/>
        <family val="2"/>
        <scheme val="minor"/>
      </rPr>
      <t>Koment.</t>
    </r>
    <r>
      <rPr>
        <sz val="11"/>
        <color theme="1"/>
        <rFont val="Calibri"/>
        <family val="2"/>
        <scheme val="minor"/>
      </rPr>
      <t xml:space="preserve">: ieviešot pilnveidoto mācību saturu 4.-9. kl. grupā skolēniem jāapgūst prasmes vismaz 4 vienspēlēs,  vidusskolas posmā -vismaz 2 vienspēles. </t>
    </r>
  </si>
  <si>
    <r>
      <rPr>
        <b/>
        <i/>
        <u/>
        <sz val="11"/>
        <color theme="1"/>
        <rFont val="Calibri"/>
        <family val="2"/>
        <scheme val="minor"/>
      </rPr>
      <t>Mērķis:</t>
    </r>
    <r>
      <rPr>
        <sz val="11"/>
        <color theme="1"/>
        <rFont val="Calibri"/>
        <family val="2"/>
        <scheme val="minor"/>
      </rPr>
      <t xml:space="preserve"> Nodrošināt skolēniem iespēju apgūt  </t>
    </r>
    <r>
      <rPr>
        <b/>
        <sz val="11"/>
        <color theme="1"/>
        <rFont val="Calibri"/>
        <family val="2"/>
        <scheme val="minor"/>
      </rPr>
      <t>daudzveidīgas</t>
    </r>
    <r>
      <rPr>
        <sz val="11"/>
        <color theme="1"/>
        <rFont val="Calibri"/>
        <family val="2"/>
        <scheme val="minor"/>
      </rPr>
      <t xml:space="preserve"> prasmes</t>
    </r>
    <r>
      <rPr>
        <b/>
        <sz val="11"/>
        <color theme="1"/>
        <rFont val="Calibri"/>
        <family val="2"/>
        <scheme val="minor"/>
      </rPr>
      <t xml:space="preserve"> āra fiziskās aktivitātēs</t>
    </r>
    <r>
      <rPr>
        <sz val="11"/>
        <color theme="1"/>
        <rFont val="Calibri"/>
        <family val="2"/>
        <scheme val="minor"/>
      </rPr>
      <t xml:space="preserve"> , pilnveidot un attīstīt fiziskās spējas skriešanas, mešanas, grūšanas vingrinājumos. </t>
    </r>
    <r>
      <rPr>
        <b/>
        <i/>
        <u/>
        <sz val="11"/>
        <color theme="1"/>
        <rFont val="Calibri"/>
        <family val="2"/>
        <scheme val="minor"/>
      </rPr>
      <t>Koment.</t>
    </r>
    <r>
      <rPr>
        <sz val="11"/>
        <color theme="1"/>
        <rFont val="Calibri"/>
        <family val="2"/>
        <scheme val="minor"/>
      </rPr>
      <t>: Modulī Parvietošanās skriešanas un soļošanas prasmju  apguve ir  obligāta.</t>
    </r>
  </si>
  <si>
    <t xml:space="preserve">orientēšanās komposi </t>
  </si>
  <si>
    <t>Skolas vai māc. vides karte(mērogs vismaz 1: 5000)</t>
  </si>
  <si>
    <r>
      <rPr>
        <b/>
        <sz val="11"/>
        <color theme="1"/>
        <rFont val="Calibri"/>
        <family val="2"/>
        <scheme val="minor"/>
      </rPr>
      <t>KOPĀ</t>
    </r>
    <r>
      <rPr>
        <sz val="11"/>
        <color theme="1"/>
        <rFont val="Calibri"/>
        <family val="2"/>
        <scheme val="minor"/>
      </rPr>
      <t xml:space="preserve"> (KATRAI SKOLAI)</t>
    </r>
  </si>
  <si>
    <t>Kopā:</t>
  </si>
  <si>
    <t xml:space="preserve">Izdevumi (bez PVN) pilnveidotā(jaunā) mācību satura nodrošināšanai  2022.g                                                                    </t>
  </si>
  <si>
    <t>KOPĀ (noapaļotais)</t>
  </si>
  <si>
    <t>Pielikums</t>
  </si>
  <si>
    <t>Madonas novada pašvaldības domes</t>
  </si>
  <si>
    <t>20.04.2022. lēmumam Nr. 234</t>
  </si>
  <si>
    <t>(Prot. Nr. 10, 19.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</si>
</sst>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26]_-;\-* #,##0.00\ [$€-426]_-;_-* &quot;-&quot;??\ [$€-426]_-;_-@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 textRotation="90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2" fillId="0" borderId="1" xfId="0" applyNumberFormat="1" applyFont="1" applyBorder="1" applyAlignment="1">
      <alignment horizontal="right" vertical="center"/>
    </xf>
    <xf numFmtId="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2" fontId="2" fillId="3" borderId="1" xfId="0" applyNumberFormat="1" applyFont="1" applyFill="1" applyBorder="1"/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2" fontId="5" fillId="0" borderId="1" xfId="0" applyNumberFormat="1" applyFont="1" applyBorder="1"/>
    <xf numFmtId="0" fontId="0" fillId="0" borderId="1" xfId="0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2" fontId="0" fillId="0" borderId="1" xfId="0" applyNumberFormat="1" applyBorder="1" applyAlignment="1"/>
    <xf numFmtId="2" fontId="0" fillId="0" borderId="1" xfId="0" applyNumberFormat="1" applyBorder="1"/>
    <xf numFmtId="0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2" fontId="0" fillId="0" borderId="1" xfId="0" applyNumberFormat="1" applyBorder="1" applyAlignment="1">
      <alignment horizontal="center" vertical="top" wrapText="1"/>
    </xf>
    <xf numFmtId="0" fontId="0" fillId="3" borderId="7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2" fontId="0" fillId="2" borderId="1" xfId="0" applyNumberForma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2" borderId="1" xfId="0" applyFont="1" applyFill="1" applyBorder="1"/>
    <xf numFmtId="0" fontId="0" fillId="3" borderId="1" xfId="0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3" borderId="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vertical="center" textRotation="90"/>
    </xf>
    <xf numFmtId="0" fontId="2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5" xfId="0" applyFill="1" applyBorder="1" applyAlignment="1">
      <alignment horizontal="left" wrapText="1"/>
    </xf>
    <xf numFmtId="0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2" fontId="2" fillId="2" borderId="1" xfId="0" applyNumberFormat="1" applyFont="1" applyFill="1" applyBorder="1"/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vertical="top"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="72" zoomScaleNormal="72" workbookViewId="0">
      <selection activeCell="V4" sqref="T1:V4"/>
    </sheetView>
  </sheetViews>
  <sheetFormatPr defaultRowHeight="15" x14ac:dyDescent="0.25"/>
  <cols>
    <col min="1" max="1" width="5" customWidth="1"/>
    <col min="2" max="2" width="27.5703125" customWidth="1"/>
    <col min="3" max="3" width="6.7109375" customWidth="1"/>
    <col min="4" max="4" width="6.28515625" customWidth="1"/>
    <col min="5" max="5" width="5.7109375" customWidth="1"/>
    <col min="6" max="6" width="6.28515625" customWidth="1"/>
    <col min="7" max="7" width="6.140625" customWidth="1"/>
    <col min="8" max="8" width="4.7109375" customWidth="1"/>
    <col min="9" max="10" width="6.28515625" customWidth="1"/>
    <col min="11" max="11" width="7.42578125" customWidth="1"/>
    <col min="12" max="12" width="4.7109375" customWidth="1"/>
    <col min="13" max="13" width="9.28515625" customWidth="1"/>
    <col min="14" max="14" width="7.7109375" customWidth="1"/>
    <col min="15" max="15" width="6.85546875" customWidth="1"/>
    <col min="16" max="16" width="6.42578125" customWidth="1"/>
    <col min="17" max="17" width="7.7109375" customWidth="1"/>
    <col min="18" max="18" width="6.28515625" customWidth="1"/>
    <col min="19" max="19" width="8.7109375" customWidth="1"/>
    <col min="20" max="20" width="11.140625" customWidth="1"/>
    <col min="21" max="21" width="13.7109375" customWidth="1"/>
    <col min="22" max="22" width="25.28515625" customWidth="1"/>
    <col min="23" max="23" width="32.85546875" customWidth="1"/>
  </cols>
  <sheetData>
    <row r="1" spans="1:23" x14ac:dyDescent="0.25">
      <c r="T1" t="s">
        <v>122</v>
      </c>
    </row>
    <row r="2" spans="1:23" x14ac:dyDescent="0.25">
      <c r="T2" t="s">
        <v>123</v>
      </c>
    </row>
    <row r="3" spans="1:23" x14ac:dyDescent="0.25">
      <c r="T3" t="s">
        <v>124</v>
      </c>
    </row>
    <row r="4" spans="1:23" x14ac:dyDescent="0.25">
      <c r="T4" t="s">
        <v>125</v>
      </c>
    </row>
    <row r="7" spans="1:23" ht="26.45" customHeight="1" x14ac:dyDescent="0.3">
      <c r="A7" s="101" t="s">
        <v>95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</row>
    <row r="8" spans="1:23" ht="13.15" customHeight="1" x14ac:dyDescent="0.25"/>
    <row r="9" spans="1:23" ht="101.45" customHeight="1" x14ac:dyDescent="0.25">
      <c r="A9" s="3" t="s">
        <v>53</v>
      </c>
      <c r="B9" s="3" t="s">
        <v>40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70" t="s">
        <v>27</v>
      </c>
      <c r="M9" s="4" t="s">
        <v>13</v>
      </c>
      <c r="N9" s="4" t="s">
        <v>12</v>
      </c>
      <c r="O9" s="4" t="s">
        <v>77</v>
      </c>
      <c r="P9" s="4" t="s">
        <v>22</v>
      </c>
      <c r="Q9" s="4" t="s">
        <v>23</v>
      </c>
      <c r="R9" s="4" t="s">
        <v>24</v>
      </c>
      <c r="S9" s="5" t="s">
        <v>38</v>
      </c>
      <c r="T9" s="6" t="s">
        <v>91</v>
      </c>
      <c r="U9" s="7" t="s">
        <v>92</v>
      </c>
      <c r="V9" s="5" t="s">
        <v>65</v>
      </c>
      <c r="W9" s="5" t="s">
        <v>41</v>
      </c>
    </row>
    <row r="10" spans="1:23" ht="15" customHeight="1" x14ac:dyDescent="0.25">
      <c r="A10" s="8"/>
      <c r="B10" s="9" t="s">
        <v>25</v>
      </c>
      <c r="C10" s="10">
        <v>14</v>
      </c>
      <c r="D10" s="10">
        <v>16</v>
      </c>
      <c r="E10" s="10">
        <v>12</v>
      </c>
      <c r="F10" s="10">
        <v>12</v>
      </c>
      <c r="G10" s="10">
        <v>16</v>
      </c>
      <c r="H10" s="10">
        <v>12</v>
      </c>
      <c r="I10" s="10">
        <v>12</v>
      </c>
      <c r="J10" s="10">
        <v>12</v>
      </c>
      <c r="K10" s="10">
        <v>15</v>
      </c>
      <c r="L10" s="10">
        <v>7</v>
      </c>
      <c r="M10" s="10" t="s">
        <v>34</v>
      </c>
      <c r="N10" s="10">
        <v>27</v>
      </c>
      <c r="O10" s="10">
        <v>20</v>
      </c>
      <c r="P10" s="10">
        <v>22</v>
      </c>
      <c r="Q10" s="10" t="s">
        <v>36</v>
      </c>
      <c r="R10" s="10" t="s">
        <v>37</v>
      </c>
      <c r="S10" s="11"/>
      <c r="T10" s="11"/>
      <c r="U10" s="3"/>
      <c r="V10" s="3"/>
      <c r="W10" s="3"/>
    </row>
    <row r="11" spans="1:23" ht="15" customHeight="1" x14ac:dyDescent="0.25">
      <c r="A11" s="11">
        <v>1</v>
      </c>
      <c r="B11" s="12" t="s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  <c r="S11" s="13"/>
      <c r="T11" s="13"/>
      <c r="U11" s="14"/>
      <c r="V11" s="59" t="s">
        <v>42</v>
      </c>
      <c r="W11" s="14"/>
    </row>
    <row r="12" spans="1:23" ht="15" customHeight="1" x14ac:dyDescent="0.25">
      <c r="A12" s="3"/>
      <c r="B12" s="15" t="s">
        <v>1</v>
      </c>
      <c r="C12" s="11">
        <v>4</v>
      </c>
      <c r="D12" s="11">
        <v>0</v>
      </c>
      <c r="E12" s="11">
        <v>8</v>
      </c>
      <c r="F12" s="11">
        <v>6</v>
      </c>
      <c r="G12" s="11">
        <v>16</v>
      </c>
      <c r="H12" s="11">
        <v>6</v>
      </c>
      <c r="I12" s="11">
        <v>12</v>
      </c>
      <c r="J12" s="11">
        <v>12</v>
      </c>
      <c r="K12" s="11">
        <v>15</v>
      </c>
      <c r="L12" s="11">
        <v>2</v>
      </c>
      <c r="M12" s="11">
        <v>25</v>
      </c>
      <c r="N12" s="11">
        <v>27</v>
      </c>
      <c r="O12" s="11">
        <v>20</v>
      </c>
      <c r="P12" s="11">
        <v>10</v>
      </c>
      <c r="Q12" s="11">
        <v>10</v>
      </c>
      <c r="R12" s="11">
        <v>16</v>
      </c>
      <c r="S12" s="11">
        <f>SUM(C12,D12,E12,F12,G12,H12,I12,J12,K12,L12,M12,N12,O12,P12,Q12,R12)</f>
        <v>189</v>
      </c>
      <c r="T12" s="16">
        <v>10</v>
      </c>
      <c r="U12" s="17">
        <f>S12*T12</f>
        <v>1890</v>
      </c>
      <c r="V12" s="109" t="s">
        <v>47</v>
      </c>
      <c r="W12" s="65" t="s">
        <v>114</v>
      </c>
    </row>
    <row r="13" spans="1:23" ht="15" customHeight="1" x14ac:dyDescent="0.25">
      <c r="A13" s="3"/>
      <c r="B13" s="15" t="s">
        <v>33</v>
      </c>
      <c r="C13" s="11">
        <v>4</v>
      </c>
      <c r="D13" s="11">
        <v>0</v>
      </c>
      <c r="E13" s="11">
        <v>12</v>
      </c>
      <c r="F13" s="11">
        <v>6</v>
      </c>
      <c r="G13" s="11">
        <v>16</v>
      </c>
      <c r="H13" s="11">
        <v>4</v>
      </c>
      <c r="I13" s="11">
        <v>12</v>
      </c>
      <c r="J13" s="11">
        <v>12</v>
      </c>
      <c r="K13" s="11">
        <v>15</v>
      </c>
      <c r="L13" s="11">
        <v>2</v>
      </c>
      <c r="M13" s="11">
        <v>25</v>
      </c>
      <c r="N13" s="11">
        <v>27</v>
      </c>
      <c r="O13" s="11">
        <v>20</v>
      </c>
      <c r="P13" s="11">
        <v>10</v>
      </c>
      <c r="Q13" s="11">
        <v>10</v>
      </c>
      <c r="R13" s="11">
        <v>16</v>
      </c>
      <c r="S13" s="11">
        <f>SUM(C13,D13,E13,F13,G13,H13,I13,J13,K13,L13,M13,N13,O13,P13,Q13,R13)</f>
        <v>191</v>
      </c>
      <c r="T13" s="16">
        <v>1.5</v>
      </c>
      <c r="U13" s="17">
        <f>S13*T13</f>
        <v>286.5</v>
      </c>
      <c r="V13" s="110"/>
      <c r="W13" s="66"/>
    </row>
    <row r="14" spans="1:23" ht="15" customHeight="1" x14ac:dyDescent="0.25">
      <c r="A14" s="3"/>
      <c r="B14" s="15" t="s">
        <v>32</v>
      </c>
      <c r="C14" s="11">
        <v>2</v>
      </c>
      <c r="D14" s="11">
        <v>0</v>
      </c>
      <c r="E14" s="11">
        <v>2</v>
      </c>
      <c r="F14" s="11">
        <v>2</v>
      </c>
      <c r="G14" s="11">
        <v>2</v>
      </c>
      <c r="H14" s="11">
        <v>2</v>
      </c>
      <c r="I14" s="11">
        <v>0</v>
      </c>
      <c r="J14" s="11">
        <v>2</v>
      </c>
      <c r="K14" s="11">
        <v>2</v>
      </c>
      <c r="L14" s="11">
        <v>0</v>
      </c>
      <c r="M14" s="11">
        <v>3</v>
      </c>
      <c r="N14" s="11">
        <v>3</v>
      </c>
      <c r="O14" s="11">
        <v>2</v>
      </c>
      <c r="P14" s="11">
        <v>0</v>
      </c>
      <c r="Q14" s="11">
        <v>0</v>
      </c>
      <c r="R14" s="11">
        <v>3</v>
      </c>
      <c r="S14" s="11">
        <f>SUM(C14,D14,E14,F14,G14,H14,I14,J14,K14,L14,M14,N14,O14,P14,Q14,R14)</f>
        <v>25</v>
      </c>
      <c r="T14" s="16">
        <v>22</v>
      </c>
      <c r="U14" s="17">
        <f>S14*T14</f>
        <v>550</v>
      </c>
      <c r="V14" s="111"/>
      <c r="W14" s="66"/>
    </row>
    <row r="15" spans="1:23" ht="15" customHeight="1" x14ac:dyDescent="0.25">
      <c r="A15" s="3"/>
      <c r="B15" s="18" t="s">
        <v>54</v>
      </c>
      <c r="C15" s="11">
        <v>0</v>
      </c>
      <c r="D15" s="11">
        <v>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7</v>
      </c>
      <c r="T15" s="16">
        <v>35</v>
      </c>
      <c r="U15" s="17">
        <f>S15*T15</f>
        <v>245</v>
      </c>
      <c r="V15" s="15"/>
      <c r="W15" s="66"/>
    </row>
    <row r="16" spans="1:23" ht="15" customHeight="1" x14ac:dyDescent="0.25">
      <c r="A16" s="3"/>
      <c r="B16" s="3" t="s">
        <v>119</v>
      </c>
      <c r="C16" s="26">
        <v>90</v>
      </c>
      <c r="D16" s="26">
        <v>245</v>
      </c>
      <c r="E16" s="26">
        <v>142</v>
      </c>
      <c r="F16" s="26">
        <v>113</v>
      </c>
      <c r="G16" s="26">
        <v>228</v>
      </c>
      <c r="H16" s="26">
        <v>110</v>
      </c>
      <c r="I16" s="26">
        <v>138</v>
      </c>
      <c r="J16" s="26">
        <v>182</v>
      </c>
      <c r="K16" s="26">
        <v>216.5</v>
      </c>
      <c r="L16" s="26">
        <v>23</v>
      </c>
      <c r="M16" s="26">
        <v>353.5</v>
      </c>
      <c r="N16" s="26">
        <v>376.5</v>
      </c>
      <c r="O16" s="26">
        <v>274</v>
      </c>
      <c r="P16" s="26">
        <v>115</v>
      </c>
      <c r="Q16" s="26">
        <v>115</v>
      </c>
      <c r="R16" s="71">
        <v>250</v>
      </c>
      <c r="S16" s="11"/>
      <c r="T16" s="11"/>
      <c r="U16" s="19">
        <f>SUM(U12:U15)</f>
        <v>2971.5</v>
      </c>
      <c r="V16" s="3"/>
      <c r="W16" s="66"/>
    </row>
    <row r="17" spans="1:23" ht="15" customHeight="1" x14ac:dyDescent="0.25">
      <c r="A17" s="11">
        <v>2</v>
      </c>
      <c r="B17" s="12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3"/>
      <c r="T17" s="13"/>
      <c r="U17" s="20"/>
      <c r="V17" s="59" t="s">
        <v>42</v>
      </c>
      <c r="W17" s="66"/>
    </row>
    <row r="18" spans="1:23" ht="15" customHeight="1" x14ac:dyDescent="0.25">
      <c r="A18" s="3"/>
      <c r="B18" s="15" t="s">
        <v>44</v>
      </c>
      <c r="C18" s="11">
        <v>2</v>
      </c>
      <c r="D18" s="11">
        <v>0</v>
      </c>
      <c r="E18" s="11">
        <v>1</v>
      </c>
      <c r="F18" s="11">
        <v>1</v>
      </c>
      <c r="G18" s="11">
        <v>2</v>
      </c>
      <c r="H18" s="11">
        <v>0</v>
      </c>
      <c r="I18" s="11">
        <v>2</v>
      </c>
      <c r="J18" s="11">
        <v>0</v>
      </c>
      <c r="K18" s="11">
        <v>1</v>
      </c>
      <c r="L18" s="11">
        <v>0</v>
      </c>
      <c r="M18" s="11">
        <v>3</v>
      </c>
      <c r="N18" s="11">
        <v>0</v>
      </c>
      <c r="O18" s="11">
        <v>2</v>
      </c>
      <c r="P18" s="11">
        <v>0</v>
      </c>
      <c r="Q18" s="11">
        <v>0</v>
      </c>
      <c r="R18" s="11">
        <v>0</v>
      </c>
      <c r="S18" s="11">
        <f>SUM(C18,D18,E18,F18,G18,H18,I18,J18,K18,L18,M18,N18,O18,P18,Q18,R18)</f>
        <v>14</v>
      </c>
      <c r="T18" s="16">
        <v>250</v>
      </c>
      <c r="U18" s="17">
        <f t="shared" ref="U18:U23" si="0">S18*T18</f>
        <v>3500</v>
      </c>
      <c r="V18" s="109" t="s">
        <v>94</v>
      </c>
      <c r="W18" s="66"/>
    </row>
    <row r="19" spans="1:23" ht="15" customHeight="1" x14ac:dyDescent="0.25">
      <c r="A19" s="3"/>
      <c r="B19" s="15" t="s">
        <v>45</v>
      </c>
      <c r="C19" s="11">
        <v>2</v>
      </c>
      <c r="D19" s="11">
        <v>0</v>
      </c>
      <c r="E19" s="11">
        <v>0</v>
      </c>
      <c r="F19" s="11">
        <v>1</v>
      </c>
      <c r="G19" s="11">
        <v>2</v>
      </c>
      <c r="H19" s="11">
        <v>0</v>
      </c>
      <c r="I19" s="11">
        <v>2</v>
      </c>
      <c r="J19" s="11">
        <v>0</v>
      </c>
      <c r="K19" s="11">
        <v>1</v>
      </c>
      <c r="L19" s="11">
        <v>0</v>
      </c>
      <c r="M19" s="11">
        <v>3</v>
      </c>
      <c r="N19" s="11">
        <v>0</v>
      </c>
      <c r="O19" s="11">
        <v>2</v>
      </c>
      <c r="P19" s="11">
        <v>0</v>
      </c>
      <c r="Q19" s="11">
        <v>0</v>
      </c>
      <c r="R19" s="11">
        <v>0</v>
      </c>
      <c r="S19" s="11">
        <f>SUM(C19,D19,E19,F19,G19,H19,I19,J19,K19,L19,M19,N19,O19,P19,Q19,R19)</f>
        <v>13</v>
      </c>
      <c r="T19" s="16">
        <v>25</v>
      </c>
      <c r="U19" s="17">
        <f t="shared" si="0"/>
        <v>325</v>
      </c>
      <c r="V19" s="110"/>
      <c r="W19" s="66"/>
    </row>
    <row r="20" spans="1:23" ht="15" customHeight="1" x14ac:dyDescent="0.25">
      <c r="A20" s="3"/>
      <c r="B20" s="15" t="s">
        <v>16</v>
      </c>
      <c r="C20" s="11">
        <v>14</v>
      </c>
      <c r="D20" s="11">
        <v>0</v>
      </c>
      <c r="E20" s="11">
        <v>12</v>
      </c>
      <c r="F20" s="11">
        <v>12</v>
      </c>
      <c r="G20" s="11">
        <v>16</v>
      </c>
      <c r="H20" s="11">
        <v>6</v>
      </c>
      <c r="I20" s="11">
        <v>12</v>
      </c>
      <c r="J20" s="11">
        <v>12</v>
      </c>
      <c r="K20" s="11">
        <v>15</v>
      </c>
      <c r="L20" s="11">
        <v>0</v>
      </c>
      <c r="M20" s="11">
        <v>6</v>
      </c>
      <c r="N20" s="11">
        <v>0</v>
      </c>
      <c r="O20" s="11">
        <v>20</v>
      </c>
      <c r="P20" s="11">
        <v>10</v>
      </c>
      <c r="Q20" s="11">
        <v>25</v>
      </c>
      <c r="R20" s="11">
        <v>12</v>
      </c>
      <c r="S20" s="11">
        <f>SUM(C20,D20,E20,F20,G20,H20,I20,J20,K20,L20,M20,N20,O20,P20,Q20,R20)</f>
        <v>172</v>
      </c>
      <c r="T20" s="16">
        <v>10</v>
      </c>
      <c r="U20" s="89">
        <f t="shared" si="0"/>
        <v>1720</v>
      </c>
      <c r="V20" s="111"/>
      <c r="W20" s="66"/>
    </row>
    <row r="21" spans="1:23" ht="15" customHeight="1" x14ac:dyDescent="0.25">
      <c r="A21" s="3"/>
      <c r="B21" s="15" t="s">
        <v>17</v>
      </c>
      <c r="C21" s="11">
        <v>14</v>
      </c>
      <c r="D21" s="11">
        <v>0</v>
      </c>
      <c r="E21" s="11">
        <v>12</v>
      </c>
      <c r="F21" s="11">
        <v>12</v>
      </c>
      <c r="G21" s="11">
        <v>16</v>
      </c>
      <c r="H21" s="69">
        <v>12</v>
      </c>
      <c r="I21" s="11">
        <v>12</v>
      </c>
      <c r="J21" s="11">
        <v>12</v>
      </c>
      <c r="K21" s="11">
        <v>15</v>
      </c>
      <c r="L21" s="11">
        <v>0</v>
      </c>
      <c r="M21" s="11">
        <v>27</v>
      </c>
      <c r="N21" s="11">
        <v>0</v>
      </c>
      <c r="O21" s="11">
        <v>20</v>
      </c>
      <c r="P21" s="11">
        <v>15</v>
      </c>
      <c r="Q21" s="11">
        <v>25</v>
      </c>
      <c r="R21" s="11">
        <v>12</v>
      </c>
      <c r="S21" s="11">
        <f>SUM(C21,D21,E21,F21,G21,H21,I21,J21,K21,L21,M21,N21,O21,P21,Q21,R21)</f>
        <v>204</v>
      </c>
      <c r="T21" s="16">
        <v>1</v>
      </c>
      <c r="U21" s="90">
        <f t="shared" si="0"/>
        <v>204</v>
      </c>
      <c r="V21" s="57"/>
      <c r="W21" s="66"/>
    </row>
    <row r="22" spans="1:23" ht="15" customHeight="1" x14ac:dyDescent="0.25">
      <c r="A22" s="3"/>
      <c r="B22" s="15" t="s">
        <v>75</v>
      </c>
      <c r="C22" s="21">
        <v>1</v>
      </c>
      <c r="D22" s="11">
        <v>1</v>
      </c>
      <c r="E22" s="21">
        <v>1</v>
      </c>
      <c r="F22" s="11">
        <v>0</v>
      </c>
      <c r="G22" s="11">
        <v>0</v>
      </c>
      <c r="H22" s="69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72">
        <v>0</v>
      </c>
      <c r="P22" s="72">
        <v>0</v>
      </c>
      <c r="Q22" s="72">
        <v>0</v>
      </c>
      <c r="R22" s="72">
        <v>0</v>
      </c>
      <c r="S22" s="11">
        <f>SUM(C22:R22)</f>
        <v>3</v>
      </c>
      <c r="T22" s="16">
        <v>250</v>
      </c>
      <c r="U22" s="16">
        <f t="shared" si="0"/>
        <v>750</v>
      </c>
      <c r="V22" s="58"/>
      <c r="W22" s="66"/>
    </row>
    <row r="23" spans="1:23" ht="15" customHeight="1" x14ac:dyDescent="0.25">
      <c r="A23" s="3"/>
      <c r="B23" s="15" t="s">
        <v>26</v>
      </c>
      <c r="C23" s="11">
        <v>2</v>
      </c>
      <c r="D23" s="11">
        <v>8</v>
      </c>
      <c r="E23" s="11">
        <v>6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</v>
      </c>
      <c r="O23" s="72">
        <v>0</v>
      </c>
      <c r="P23" s="72">
        <v>0</v>
      </c>
      <c r="Q23" s="72">
        <v>0</v>
      </c>
      <c r="R23" s="72">
        <v>0</v>
      </c>
      <c r="S23" s="11">
        <f>SUM(C23:R23)</f>
        <v>30</v>
      </c>
      <c r="T23" s="16">
        <v>12</v>
      </c>
      <c r="U23" s="16">
        <f t="shared" si="0"/>
        <v>360</v>
      </c>
      <c r="V23" s="3"/>
      <c r="W23" s="66"/>
    </row>
    <row r="24" spans="1:23" ht="15" customHeight="1" x14ac:dyDescent="0.25">
      <c r="A24" s="3"/>
      <c r="B24" s="29" t="s">
        <v>119</v>
      </c>
      <c r="C24" s="73">
        <v>978</v>
      </c>
      <c r="D24" s="73">
        <v>346</v>
      </c>
      <c r="E24" s="73">
        <v>704</v>
      </c>
      <c r="F24" s="73">
        <v>407</v>
      </c>
      <c r="G24" s="73">
        <v>726</v>
      </c>
      <c r="H24" s="73">
        <v>72</v>
      </c>
      <c r="I24" s="73">
        <v>682</v>
      </c>
      <c r="J24" s="73">
        <v>132</v>
      </c>
      <c r="K24" s="73">
        <v>440</v>
      </c>
      <c r="L24" s="73">
        <v>0</v>
      </c>
      <c r="M24" s="73">
        <v>912</v>
      </c>
      <c r="N24" s="73">
        <v>168</v>
      </c>
      <c r="O24" s="73">
        <v>770</v>
      </c>
      <c r="P24" s="73">
        <v>115</v>
      </c>
      <c r="Q24" s="73">
        <v>275</v>
      </c>
      <c r="R24" s="74">
        <v>132</v>
      </c>
      <c r="S24" s="11"/>
      <c r="T24" s="41"/>
      <c r="U24" s="22">
        <f>SUM(U18:U23)</f>
        <v>6859</v>
      </c>
      <c r="V24" s="3"/>
      <c r="W24" s="67"/>
    </row>
    <row r="25" spans="1:23" ht="15" customHeight="1" x14ac:dyDescent="0.25">
      <c r="A25" s="11">
        <v>3</v>
      </c>
      <c r="B25" s="61" t="s">
        <v>67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13"/>
      <c r="T25" s="13"/>
      <c r="U25" s="24"/>
      <c r="V25" s="59" t="s">
        <v>71</v>
      </c>
      <c r="W25" s="14"/>
    </row>
    <row r="26" spans="1:23" ht="15" customHeight="1" x14ac:dyDescent="0.25">
      <c r="A26" s="3"/>
      <c r="B26" s="15" t="s">
        <v>48</v>
      </c>
      <c r="C26" s="37">
        <v>4</v>
      </c>
      <c r="D26" s="37">
        <v>2</v>
      </c>
      <c r="E26" s="37">
        <v>0</v>
      </c>
      <c r="F26" s="37">
        <v>4</v>
      </c>
      <c r="G26" s="37">
        <v>0</v>
      </c>
      <c r="H26" s="37">
        <v>0</v>
      </c>
      <c r="I26" s="37">
        <v>2</v>
      </c>
      <c r="J26" s="37">
        <v>4</v>
      </c>
      <c r="K26" s="37">
        <v>4</v>
      </c>
      <c r="L26" s="37">
        <v>0</v>
      </c>
      <c r="M26" s="37">
        <v>0</v>
      </c>
      <c r="N26" s="37">
        <v>4</v>
      </c>
      <c r="O26" s="37">
        <v>4</v>
      </c>
      <c r="P26" s="37">
        <v>0</v>
      </c>
      <c r="Q26" s="37">
        <v>4</v>
      </c>
      <c r="R26" s="37">
        <v>4</v>
      </c>
      <c r="S26" s="37">
        <f>SUM(C26:R26)</f>
        <v>36</v>
      </c>
      <c r="T26" s="16">
        <v>50</v>
      </c>
      <c r="U26" s="16">
        <f t="shared" ref="U26:U31" si="1">S26*T26</f>
        <v>1800</v>
      </c>
      <c r="V26" s="100" t="s">
        <v>51</v>
      </c>
      <c r="W26" s="103" t="s">
        <v>115</v>
      </c>
    </row>
    <row r="27" spans="1:23" ht="15" customHeight="1" x14ac:dyDescent="0.25">
      <c r="A27" s="3"/>
      <c r="B27" s="15" t="s">
        <v>31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4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f>SUM(C27:R27)</f>
        <v>4</v>
      </c>
      <c r="T27" s="16">
        <v>145</v>
      </c>
      <c r="U27" s="16">
        <f t="shared" si="1"/>
        <v>580</v>
      </c>
      <c r="V27" s="100"/>
      <c r="W27" s="104"/>
    </row>
    <row r="28" spans="1:23" ht="15" customHeight="1" x14ac:dyDescent="0.25">
      <c r="A28" s="3"/>
      <c r="B28" s="15" t="s">
        <v>73</v>
      </c>
      <c r="C28" s="37">
        <v>6</v>
      </c>
      <c r="D28" s="37">
        <v>6</v>
      </c>
      <c r="E28" s="37">
        <v>0</v>
      </c>
      <c r="F28" s="37">
        <v>3</v>
      </c>
      <c r="G28" s="37">
        <v>8</v>
      </c>
      <c r="H28" s="37">
        <v>10</v>
      </c>
      <c r="I28" s="37">
        <v>0</v>
      </c>
      <c r="J28" s="37">
        <v>0</v>
      </c>
      <c r="K28" s="37">
        <v>6</v>
      </c>
      <c r="L28" s="37">
        <v>4</v>
      </c>
      <c r="M28" s="37">
        <v>10</v>
      </c>
      <c r="N28" s="37">
        <v>10</v>
      </c>
      <c r="O28" s="37">
        <v>0</v>
      </c>
      <c r="P28" s="37">
        <v>10</v>
      </c>
      <c r="Q28" s="37">
        <v>0</v>
      </c>
      <c r="R28" s="37">
        <v>8</v>
      </c>
      <c r="S28" s="37">
        <f>SUM(C28,D28,E28,F28,G28,H28,I28,J28,K28,L28,M28,N28,O28,P28,Q28,R28)</f>
        <v>81</v>
      </c>
      <c r="T28" s="16">
        <v>10</v>
      </c>
      <c r="U28" s="16">
        <f t="shared" si="1"/>
        <v>810</v>
      </c>
      <c r="V28" s="100"/>
      <c r="W28" s="104"/>
    </row>
    <row r="29" spans="1:23" ht="15" customHeight="1" x14ac:dyDescent="0.25">
      <c r="A29" s="3"/>
      <c r="B29" s="15" t="s">
        <v>74</v>
      </c>
      <c r="C29" s="37">
        <v>0</v>
      </c>
      <c r="D29" s="37">
        <v>0</v>
      </c>
      <c r="E29" s="37">
        <v>0</v>
      </c>
      <c r="F29" s="37">
        <v>3</v>
      </c>
      <c r="G29" s="37">
        <v>8</v>
      </c>
      <c r="H29" s="37">
        <v>0</v>
      </c>
      <c r="I29" s="37">
        <v>3</v>
      </c>
      <c r="J29" s="37">
        <v>6</v>
      </c>
      <c r="K29" s="37">
        <v>6</v>
      </c>
      <c r="L29" s="37">
        <v>4</v>
      </c>
      <c r="M29" s="37">
        <v>10</v>
      </c>
      <c r="N29" s="37">
        <v>10</v>
      </c>
      <c r="O29" s="37">
        <v>10</v>
      </c>
      <c r="P29" s="37">
        <v>4</v>
      </c>
      <c r="Q29" s="37">
        <v>0</v>
      </c>
      <c r="R29" s="37">
        <v>8</v>
      </c>
      <c r="S29" s="37">
        <f>SUM(C29,D29,E29,F29,G29,H29,I29,J29,K29,L29,M29,N29,O29,P29,Q29,R29)</f>
        <v>72</v>
      </c>
      <c r="T29" s="16">
        <v>25</v>
      </c>
      <c r="U29" s="16">
        <f t="shared" si="1"/>
        <v>1800</v>
      </c>
      <c r="V29" s="100"/>
      <c r="W29" s="104"/>
    </row>
    <row r="30" spans="1:23" ht="15" customHeight="1" x14ac:dyDescent="0.25">
      <c r="A30" s="3"/>
      <c r="B30" s="15" t="s">
        <v>49</v>
      </c>
      <c r="C30" s="37">
        <v>6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f>SUM(C30,D30,E30,F30,G30,H30,I30,J30,K30,L30,M30,N30,O30,P30,Q30,R30)</f>
        <v>16</v>
      </c>
      <c r="T30" s="16">
        <v>117</v>
      </c>
      <c r="U30" s="16">
        <f t="shared" si="1"/>
        <v>1872</v>
      </c>
      <c r="V30" s="100"/>
      <c r="W30" s="104"/>
    </row>
    <row r="31" spans="1:23" ht="15" customHeight="1" x14ac:dyDescent="0.25">
      <c r="A31" s="3"/>
      <c r="B31" s="15" t="s">
        <v>83</v>
      </c>
      <c r="C31" s="37">
        <v>4</v>
      </c>
      <c r="D31" s="37">
        <v>4</v>
      </c>
      <c r="E31" s="37">
        <v>3</v>
      </c>
      <c r="F31" s="37">
        <v>3</v>
      </c>
      <c r="G31" s="37">
        <v>4</v>
      </c>
      <c r="H31" s="37">
        <v>3</v>
      </c>
      <c r="I31" s="37">
        <v>3</v>
      </c>
      <c r="J31" s="37">
        <v>3</v>
      </c>
      <c r="K31" s="37">
        <v>4</v>
      </c>
      <c r="L31" s="37">
        <v>0</v>
      </c>
      <c r="M31" s="37">
        <v>8</v>
      </c>
      <c r="N31" s="37">
        <v>8</v>
      </c>
      <c r="O31" s="37">
        <v>5</v>
      </c>
      <c r="P31" s="37">
        <v>5</v>
      </c>
      <c r="Q31" s="37">
        <v>8</v>
      </c>
      <c r="R31" s="37">
        <v>8</v>
      </c>
      <c r="S31" s="37">
        <f>SUM(C31,D31,E31,F31,G31,H31,I31,J31,K31,L31,M31,N31,O31,P31,Q31,R31)</f>
        <v>73</v>
      </c>
      <c r="T31" s="16">
        <v>2</v>
      </c>
      <c r="U31" s="16">
        <f t="shared" si="1"/>
        <v>146</v>
      </c>
      <c r="V31" s="100"/>
      <c r="W31" s="104"/>
    </row>
    <row r="32" spans="1:23" ht="15" customHeight="1" x14ac:dyDescent="0.25">
      <c r="A32" s="3"/>
      <c r="B32" s="15" t="s">
        <v>78</v>
      </c>
      <c r="C32" s="37">
        <v>0</v>
      </c>
      <c r="D32" s="37">
        <v>4</v>
      </c>
      <c r="E32" s="37">
        <v>0</v>
      </c>
      <c r="F32" s="37">
        <v>4</v>
      </c>
      <c r="G32" s="37">
        <v>2</v>
      </c>
      <c r="H32" s="37">
        <v>0</v>
      </c>
      <c r="I32" s="37">
        <v>2</v>
      </c>
      <c r="J32" s="37">
        <v>0</v>
      </c>
      <c r="K32" s="37">
        <v>2</v>
      </c>
      <c r="L32" s="37">
        <v>0</v>
      </c>
      <c r="M32" s="37">
        <v>8</v>
      </c>
      <c r="N32" s="37">
        <v>8</v>
      </c>
      <c r="O32" s="37">
        <v>8</v>
      </c>
      <c r="P32" s="37">
        <v>0</v>
      </c>
      <c r="Q32" s="37">
        <v>0</v>
      </c>
      <c r="R32" s="37">
        <v>0</v>
      </c>
      <c r="S32" s="37">
        <f>SUM(C32,D32,E32,F32,G32,H32,I32,J32,K32,L32,M32,N32,O32,P32,Q32,R32)</f>
        <v>38</v>
      </c>
      <c r="T32" s="16">
        <v>18</v>
      </c>
      <c r="U32" s="16">
        <f t="shared" ref="U32:U34" si="2">S32*T32</f>
        <v>684</v>
      </c>
      <c r="V32" s="25"/>
      <c r="W32" s="104"/>
    </row>
    <row r="33" spans="1:23" ht="15" customHeight="1" x14ac:dyDescent="0.25">
      <c r="A33" s="3"/>
      <c r="B33" s="29" t="s">
        <v>79</v>
      </c>
      <c r="C33" s="37">
        <v>0</v>
      </c>
      <c r="D33" s="88">
        <v>2</v>
      </c>
      <c r="E33" s="37">
        <v>0</v>
      </c>
      <c r="F33" s="88">
        <v>2</v>
      </c>
      <c r="G33" s="88">
        <v>2</v>
      </c>
      <c r="H33" s="88">
        <v>0</v>
      </c>
      <c r="I33" s="88">
        <v>0</v>
      </c>
      <c r="J33" s="88">
        <v>0</v>
      </c>
      <c r="K33" s="88">
        <v>1</v>
      </c>
      <c r="L33" s="37">
        <v>0</v>
      </c>
      <c r="M33" s="37">
        <v>6</v>
      </c>
      <c r="N33" s="37">
        <v>6</v>
      </c>
      <c r="O33" s="37">
        <v>0</v>
      </c>
      <c r="P33" s="37">
        <v>0</v>
      </c>
      <c r="Q33" s="37">
        <v>0</v>
      </c>
      <c r="R33" s="37">
        <v>0</v>
      </c>
      <c r="S33" s="37">
        <f>SUM(D33,F33,G33,K33,M33,N33)</f>
        <v>19</v>
      </c>
      <c r="T33" s="16">
        <v>26</v>
      </c>
      <c r="U33" s="31">
        <f t="shared" si="2"/>
        <v>494</v>
      </c>
      <c r="V33" s="3"/>
      <c r="W33" s="104"/>
    </row>
    <row r="34" spans="1:23" ht="15" customHeight="1" x14ac:dyDescent="0.25">
      <c r="A34" s="3"/>
      <c r="B34" s="15" t="s">
        <v>35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1</v>
      </c>
      <c r="O34" s="37">
        <v>0</v>
      </c>
      <c r="P34" s="37">
        <v>0</v>
      </c>
      <c r="Q34" s="37">
        <v>0</v>
      </c>
      <c r="R34" s="37">
        <v>0</v>
      </c>
      <c r="S34" s="37">
        <f>SUM(M34,N34)</f>
        <v>2</v>
      </c>
      <c r="T34" s="16">
        <v>115</v>
      </c>
      <c r="U34" s="16">
        <f t="shared" si="2"/>
        <v>230</v>
      </c>
      <c r="V34" s="3"/>
      <c r="W34" s="104"/>
    </row>
    <row r="35" spans="1:23" ht="15" customHeight="1" x14ac:dyDescent="0.25">
      <c r="A35" s="3"/>
      <c r="B35" s="15" t="s">
        <v>76</v>
      </c>
      <c r="C35" s="37">
        <v>0</v>
      </c>
      <c r="D35" s="37">
        <v>4</v>
      </c>
      <c r="E35" s="37">
        <v>0</v>
      </c>
      <c r="F35" s="37">
        <v>3</v>
      </c>
      <c r="G35" s="37">
        <v>2</v>
      </c>
      <c r="H35" s="37">
        <v>0</v>
      </c>
      <c r="I35" s="37">
        <v>3</v>
      </c>
      <c r="J35" s="37">
        <v>3</v>
      </c>
      <c r="K35" s="37">
        <v>0</v>
      </c>
      <c r="L35" s="37">
        <v>0</v>
      </c>
      <c r="M35" s="37">
        <v>5</v>
      </c>
      <c r="N35" s="37">
        <v>0</v>
      </c>
      <c r="O35" s="37">
        <v>0</v>
      </c>
      <c r="P35" s="37">
        <v>0</v>
      </c>
      <c r="Q35" s="37">
        <v>0</v>
      </c>
      <c r="R35" s="37">
        <v>8</v>
      </c>
      <c r="S35" s="37">
        <f>SUM(C35,D35,E35,F35,G35,H35,I35,J35,K35,L35,M35,N35,O35,P35,Q35,R35)</f>
        <v>28</v>
      </c>
      <c r="T35" s="16">
        <v>13</v>
      </c>
      <c r="U35" s="16">
        <f>S35*T35</f>
        <v>364</v>
      </c>
      <c r="V35" s="3"/>
      <c r="W35" s="104"/>
    </row>
    <row r="36" spans="1:23" ht="15" customHeight="1" x14ac:dyDescent="0.25">
      <c r="A36" s="3"/>
      <c r="B36" s="15" t="s">
        <v>55</v>
      </c>
      <c r="C36" s="37">
        <v>0</v>
      </c>
      <c r="D36" s="37">
        <v>4</v>
      </c>
      <c r="E36" s="37">
        <v>0</v>
      </c>
      <c r="F36" s="37">
        <v>3</v>
      </c>
      <c r="G36" s="37">
        <v>2</v>
      </c>
      <c r="H36" s="37">
        <v>3</v>
      </c>
      <c r="I36" s="37">
        <v>3</v>
      </c>
      <c r="J36" s="37">
        <v>3</v>
      </c>
      <c r="K36" s="37">
        <v>0</v>
      </c>
      <c r="L36" s="37">
        <v>0</v>
      </c>
      <c r="M36" s="37">
        <v>5</v>
      </c>
      <c r="N36" s="37">
        <v>5</v>
      </c>
      <c r="O36" s="37">
        <v>0</v>
      </c>
      <c r="P36" s="37">
        <v>0</v>
      </c>
      <c r="Q36" s="37">
        <v>3</v>
      </c>
      <c r="R36" s="37">
        <v>8</v>
      </c>
      <c r="S36" s="37">
        <f>SUM(C36,D36,E36,F36,G36,H36,I36,J36,K36,L36,M36,N36,O36,P36,Q36,R36)</f>
        <v>39</v>
      </c>
      <c r="T36" s="16">
        <v>14</v>
      </c>
      <c r="U36" s="16">
        <f>S36*T36</f>
        <v>546</v>
      </c>
      <c r="V36" s="3"/>
      <c r="W36" s="104"/>
    </row>
    <row r="37" spans="1:23" ht="15" customHeight="1" x14ac:dyDescent="0.25">
      <c r="A37" s="3"/>
      <c r="B37" s="15" t="s">
        <v>21</v>
      </c>
      <c r="C37" s="37">
        <v>0</v>
      </c>
      <c r="D37" s="37">
        <v>4</v>
      </c>
      <c r="E37" s="37">
        <v>0</v>
      </c>
      <c r="F37" s="37">
        <v>3</v>
      </c>
      <c r="G37" s="37">
        <v>2</v>
      </c>
      <c r="H37" s="37">
        <v>3</v>
      </c>
      <c r="I37" s="37">
        <v>3</v>
      </c>
      <c r="J37" s="37">
        <v>3</v>
      </c>
      <c r="K37" s="37">
        <v>0</v>
      </c>
      <c r="L37" s="37">
        <v>0</v>
      </c>
      <c r="M37" s="37">
        <v>5</v>
      </c>
      <c r="N37" s="37">
        <v>5</v>
      </c>
      <c r="O37" s="37">
        <v>0</v>
      </c>
      <c r="P37" s="37">
        <v>0</v>
      </c>
      <c r="Q37" s="37">
        <v>3</v>
      </c>
      <c r="R37" s="37">
        <v>0</v>
      </c>
      <c r="S37" s="37">
        <f>SUM(C37, D37,E37,F37,G37,H37,I37,J37,K37,L37,M37,N37,O37,P37,Q37,R37)</f>
        <v>31</v>
      </c>
      <c r="T37" s="16">
        <v>15</v>
      </c>
      <c r="U37" s="16">
        <f>S37*T37</f>
        <v>465</v>
      </c>
      <c r="V37" s="3"/>
      <c r="W37" s="104"/>
    </row>
    <row r="38" spans="1:23" ht="15" customHeight="1" x14ac:dyDescent="0.25">
      <c r="A38" s="11"/>
      <c r="B38" s="26" t="s">
        <v>119</v>
      </c>
      <c r="C38" s="75">
        <v>970</v>
      </c>
      <c r="D38" s="75">
        <v>460</v>
      </c>
      <c r="E38" s="75">
        <v>6</v>
      </c>
      <c r="F38" s="75">
        <v>561</v>
      </c>
      <c r="G38" s="75">
        <v>460</v>
      </c>
      <c r="H38" s="75">
        <v>193</v>
      </c>
      <c r="I38" s="75">
        <v>343</v>
      </c>
      <c r="J38" s="75">
        <v>482</v>
      </c>
      <c r="K38" s="75">
        <v>480</v>
      </c>
      <c r="L38" s="75">
        <v>140</v>
      </c>
      <c r="M38" s="75">
        <v>2741</v>
      </c>
      <c r="N38" s="75">
        <v>1126</v>
      </c>
      <c r="O38" s="75">
        <v>604</v>
      </c>
      <c r="P38" s="75">
        <v>210</v>
      </c>
      <c r="Q38" s="75">
        <v>303</v>
      </c>
      <c r="R38" s="75">
        <v>712</v>
      </c>
      <c r="S38" s="37"/>
      <c r="T38" s="16"/>
      <c r="U38" s="22">
        <f>SUM(U26:U37)</f>
        <v>9791</v>
      </c>
      <c r="V38" s="3"/>
      <c r="W38" s="105"/>
    </row>
    <row r="39" spans="1:23" ht="15" customHeight="1" x14ac:dyDescent="0.25">
      <c r="A39" s="37">
        <v>4</v>
      </c>
      <c r="B39" s="38" t="s">
        <v>90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27"/>
      <c r="U39" s="24"/>
      <c r="V39" s="59" t="s">
        <v>71</v>
      </c>
      <c r="W39" s="14"/>
    </row>
    <row r="40" spans="1:23" ht="30" x14ac:dyDescent="0.25">
      <c r="A40" s="28"/>
      <c r="B40" s="29" t="s">
        <v>116</v>
      </c>
      <c r="C40" s="30">
        <v>7</v>
      </c>
      <c r="D40" s="30">
        <v>4</v>
      </c>
      <c r="E40" s="30">
        <v>6</v>
      </c>
      <c r="F40" s="30">
        <v>2</v>
      </c>
      <c r="G40" s="30">
        <v>0</v>
      </c>
      <c r="H40" s="30">
        <v>6</v>
      </c>
      <c r="I40" s="30">
        <v>2</v>
      </c>
      <c r="J40" s="30">
        <v>6</v>
      </c>
      <c r="K40" s="30">
        <v>8</v>
      </c>
      <c r="L40" s="30">
        <v>0</v>
      </c>
      <c r="M40" s="30">
        <v>14</v>
      </c>
      <c r="N40" s="30">
        <v>14</v>
      </c>
      <c r="O40" s="30">
        <v>10</v>
      </c>
      <c r="P40" s="30">
        <v>5</v>
      </c>
      <c r="Q40" s="30">
        <v>16</v>
      </c>
      <c r="R40" s="30">
        <v>13</v>
      </c>
      <c r="S40" s="30">
        <f>SUM(C40,D40,E40,F40,G40,H40,I40,J40,K40,L40,M40,N40,O40,P40,Q40,R40)</f>
        <v>113</v>
      </c>
      <c r="T40" s="31">
        <v>12</v>
      </c>
      <c r="U40" s="32">
        <f>S40*T40</f>
        <v>1356</v>
      </c>
      <c r="V40" s="60" t="s">
        <v>89</v>
      </c>
      <c r="W40" s="106"/>
    </row>
    <row r="41" spans="1:23" ht="14.45" customHeight="1" x14ac:dyDescent="0.25">
      <c r="A41" s="28"/>
      <c r="B41" s="29" t="s">
        <v>72</v>
      </c>
      <c r="C41" s="30">
        <v>0</v>
      </c>
      <c r="D41" s="30">
        <v>0</v>
      </c>
      <c r="E41" s="30">
        <v>5</v>
      </c>
      <c r="F41" s="30">
        <v>5</v>
      </c>
      <c r="G41" s="30">
        <v>0</v>
      </c>
      <c r="H41" s="30">
        <v>5</v>
      </c>
      <c r="I41" s="30">
        <v>0</v>
      </c>
      <c r="J41" s="30">
        <v>0</v>
      </c>
      <c r="K41" s="30">
        <v>5</v>
      </c>
      <c r="L41" s="30">
        <v>0</v>
      </c>
      <c r="M41" s="30">
        <v>2</v>
      </c>
      <c r="N41" s="30">
        <v>0</v>
      </c>
      <c r="O41" s="30">
        <v>0</v>
      </c>
      <c r="P41" s="30">
        <v>0</v>
      </c>
      <c r="Q41" s="30">
        <v>5</v>
      </c>
      <c r="R41" s="30">
        <v>10</v>
      </c>
      <c r="S41" s="30">
        <f>SUM(C41,D41,E41,F41,G41,H41,I41,J41,K41,L41,M41,N41,O41,P41,Q41,R41)</f>
        <v>37</v>
      </c>
      <c r="T41" s="31">
        <v>10</v>
      </c>
      <c r="U41" s="32">
        <f>S41*T41</f>
        <v>370</v>
      </c>
      <c r="V41" s="34"/>
      <c r="W41" s="107"/>
    </row>
    <row r="42" spans="1:23" ht="14.45" customHeight="1" x14ac:dyDescent="0.25">
      <c r="A42" s="28"/>
      <c r="B42" s="76" t="s">
        <v>117</v>
      </c>
      <c r="C42" s="30"/>
      <c r="D42" s="30"/>
      <c r="E42" s="30">
        <v>1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>
        <v>1</v>
      </c>
      <c r="T42" s="31">
        <v>500</v>
      </c>
      <c r="U42" s="32">
        <f>S42*T42</f>
        <v>500</v>
      </c>
      <c r="V42" s="51"/>
      <c r="W42" s="107"/>
    </row>
    <row r="43" spans="1:23" ht="14.45" customHeight="1" x14ac:dyDescent="0.25">
      <c r="A43" s="28"/>
      <c r="B43" s="77" t="s">
        <v>119</v>
      </c>
      <c r="C43" s="79">
        <v>84</v>
      </c>
      <c r="D43" s="79">
        <v>48</v>
      </c>
      <c r="E43" s="79">
        <v>122</v>
      </c>
      <c r="F43" s="79">
        <v>74</v>
      </c>
      <c r="G43" s="79">
        <v>0</v>
      </c>
      <c r="H43" s="79">
        <v>122</v>
      </c>
      <c r="I43" s="79">
        <v>524</v>
      </c>
      <c r="J43" s="79">
        <v>72</v>
      </c>
      <c r="K43" s="79">
        <v>146</v>
      </c>
      <c r="L43" s="79">
        <v>0</v>
      </c>
      <c r="M43" s="79">
        <v>188</v>
      </c>
      <c r="N43" s="79">
        <v>168</v>
      </c>
      <c r="O43" s="79">
        <v>120</v>
      </c>
      <c r="P43" s="79">
        <v>60</v>
      </c>
      <c r="Q43" s="79">
        <v>242</v>
      </c>
      <c r="R43" s="79">
        <v>256</v>
      </c>
      <c r="S43" s="30"/>
      <c r="T43" s="31"/>
      <c r="U43" s="33">
        <f>SUM(U40:U42)</f>
        <v>2226</v>
      </c>
      <c r="V43" s="35"/>
      <c r="W43" s="108"/>
    </row>
    <row r="44" spans="1:23" ht="14.45" customHeight="1" x14ac:dyDescent="0.25">
      <c r="A44" s="28"/>
      <c r="B44" s="84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13"/>
      <c r="T44" s="27"/>
      <c r="U44" s="85"/>
      <c r="V44" s="86"/>
      <c r="W44" s="87"/>
    </row>
    <row r="45" spans="1:23" ht="14.45" customHeight="1" x14ac:dyDescent="0.25">
      <c r="A45" s="28"/>
      <c r="B45" s="77" t="s">
        <v>118</v>
      </c>
      <c r="C45" s="91">
        <v>2122</v>
      </c>
      <c r="D45" s="91">
        <v>1099</v>
      </c>
      <c r="E45" s="91">
        <v>974</v>
      </c>
      <c r="F45" s="91">
        <v>1155</v>
      </c>
      <c r="G45" s="91">
        <v>1414</v>
      </c>
      <c r="H45" s="91">
        <f>H16+H24+H38+H43</f>
        <v>497</v>
      </c>
      <c r="I45" s="91">
        <v>1687</v>
      </c>
      <c r="J45" s="91">
        <v>868</v>
      </c>
      <c r="K45" s="91">
        <v>1282.5</v>
      </c>
      <c r="L45" s="91">
        <v>163</v>
      </c>
      <c r="M45" s="91">
        <v>4194.5</v>
      </c>
      <c r="N45" s="91">
        <v>1838.5</v>
      </c>
      <c r="O45" s="91">
        <v>1768</v>
      </c>
      <c r="P45" s="91">
        <f>P16+P24+P38+P43</f>
        <v>500</v>
      </c>
      <c r="Q45" s="91">
        <v>935</v>
      </c>
      <c r="R45" s="91">
        <v>1350</v>
      </c>
      <c r="S45" s="91"/>
      <c r="T45" s="92"/>
      <c r="U45" s="93">
        <f>U16+U24+U38+U43</f>
        <v>21847.5</v>
      </c>
      <c r="V45" s="80"/>
      <c r="W45" s="68"/>
    </row>
    <row r="46" spans="1:23" ht="14.45" customHeight="1" x14ac:dyDescent="0.25">
      <c r="A46" s="28"/>
      <c r="B46" s="78" t="s">
        <v>121</v>
      </c>
      <c r="C46" s="79">
        <v>2130</v>
      </c>
      <c r="D46" s="79">
        <v>1100</v>
      </c>
      <c r="E46" s="79">
        <v>980</v>
      </c>
      <c r="F46" s="79">
        <v>1160</v>
      </c>
      <c r="G46" s="79">
        <v>1420</v>
      </c>
      <c r="H46" s="79">
        <v>500</v>
      </c>
      <c r="I46" s="79">
        <v>1690</v>
      </c>
      <c r="J46" s="79">
        <v>870</v>
      </c>
      <c r="K46" s="79">
        <v>1290</v>
      </c>
      <c r="L46" s="79">
        <v>0</v>
      </c>
      <c r="M46" s="79">
        <v>4200</v>
      </c>
      <c r="N46" s="79">
        <v>1840</v>
      </c>
      <c r="O46" s="79">
        <v>1770</v>
      </c>
      <c r="P46" s="79">
        <v>500</v>
      </c>
      <c r="Q46" s="79">
        <v>940</v>
      </c>
      <c r="R46" s="79">
        <v>1350</v>
      </c>
      <c r="S46" s="94"/>
      <c r="T46" s="95"/>
      <c r="U46" s="96">
        <f>SUM(C46:T46)</f>
        <v>21740</v>
      </c>
      <c r="V46" s="40"/>
      <c r="W46" s="68"/>
    </row>
    <row r="47" spans="1:23" ht="18" customHeight="1" x14ac:dyDescent="0.25">
      <c r="A47" s="3"/>
      <c r="B47" s="15"/>
      <c r="C47" s="97" t="s">
        <v>120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9"/>
      <c r="U47" s="36"/>
      <c r="V47" s="40"/>
      <c r="W47" s="52"/>
    </row>
    <row r="48" spans="1:23" ht="18.600000000000001" customHeight="1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4"/>
      <c r="U48" s="55"/>
      <c r="V48" s="82"/>
      <c r="W48" s="53"/>
    </row>
    <row r="49" spans="19:22" x14ac:dyDescent="0.25">
      <c r="S49" s="1"/>
      <c r="T49" s="1"/>
      <c r="U49" s="81"/>
      <c r="V49" s="2"/>
    </row>
    <row r="50" spans="19:22" x14ac:dyDescent="0.25">
      <c r="S50" s="1"/>
      <c r="T50" s="1"/>
    </row>
    <row r="51" spans="19:22" x14ac:dyDescent="0.25">
      <c r="S51" s="1"/>
      <c r="T51" s="1"/>
    </row>
  </sheetData>
  <mergeCells count="7">
    <mergeCell ref="C47:T47"/>
    <mergeCell ref="V26:V31"/>
    <mergeCell ref="A7:W7"/>
    <mergeCell ref="W26:W38"/>
    <mergeCell ref="W40:W43"/>
    <mergeCell ref="V12:V14"/>
    <mergeCell ref="V18:V20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AB14" sqref="AB14"/>
    </sheetView>
  </sheetViews>
  <sheetFormatPr defaultRowHeight="15" x14ac:dyDescent="0.25"/>
  <cols>
    <col min="1" max="1" width="6.140625" customWidth="1"/>
    <col min="2" max="2" width="51.140625" customWidth="1"/>
    <col min="3" max="19" width="4.7109375" customWidth="1"/>
    <col min="20" max="20" width="5.85546875" customWidth="1"/>
    <col min="21" max="21" width="7.28515625" customWidth="1"/>
    <col min="22" max="22" width="12.28515625" customWidth="1"/>
    <col min="23" max="23" width="25.5703125" customWidth="1"/>
    <col min="24" max="24" width="20.85546875" customWidth="1"/>
  </cols>
  <sheetData>
    <row r="1" spans="1:24" x14ac:dyDescent="0.25">
      <c r="T1" t="s">
        <v>122</v>
      </c>
    </row>
    <row r="2" spans="1:24" x14ac:dyDescent="0.25">
      <c r="T2" t="s">
        <v>123</v>
      </c>
    </row>
    <row r="3" spans="1:24" x14ac:dyDescent="0.25">
      <c r="T3" t="s">
        <v>124</v>
      </c>
    </row>
    <row r="4" spans="1:24" x14ac:dyDescent="0.25">
      <c r="T4" t="s">
        <v>125</v>
      </c>
    </row>
    <row r="7" spans="1:24" ht="15" customHeight="1" x14ac:dyDescent="0.25">
      <c r="A7" s="112" t="s">
        <v>96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</row>
    <row r="9" spans="1:24" ht="107.25" x14ac:dyDescent="0.25">
      <c r="A9" s="3" t="s">
        <v>53</v>
      </c>
      <c r="B9" s="3" t="s">
        <v>40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9</v>
      </c>
      <c r="K9" s="4" t="s">
        <v>10</v>
      </c>
      <c r="L9" s="4" t="s">
        <v>27</v>
      </c>
      <c r="M9" s="4" t="s">
        <v>11</v>
      </c>
      <c r="N9" s="4" t="s">
        <v>13</v>
      </c>
      <c r="O9" s="4" t="s">
        <v>12</v>
      </c>
      <c r="P9" s="4" t="s">
        <v>14</v>
      </c>
      <c r="Q9" s="4" t="s">
        <v>22</v>
      </c>
      <c r="R9" s="4" t="s">
        <v>23</v>
      </c>
      <c r="S9" s="4" t="s">
        <v>24</v>
      </c>
      <c r="T9" s="5" t="s">
        <v>38</v>
      </c>
      <c r="U9" s="6" t="s">
        <v>46</v>
      </c>
      <c r="V9" s="7" t="s">
        <v>39</v>
      </c>
      <c r="W9" s="5" t="s">
        <v>65</v>
      </c>
      <c r="X9" s="7" t="s">
        <v>41</v>
      </c>
    </row>
    <row r="10" spans="1:24" ht="63" customHeight="1" x14ac:dyDescent="0.25">
      <c r="A10" s="37"/>
      <c r="B10" s="9" t="s">
        <v>25</v>
      </c>
      <c r="C10" s="10">
        <v>14</v>
      </c>
      <c r="D10" s="10">
        <v>16</v>
      </c>
      <c r="E10" s="10">
        <v>12</v>
      </c>
      <c r="F10" s="10">
        <v>12</v>
      </c>
      <c r="G10" s="10">
        <v>16</v>
      </c>
      <c r="H10" s="10">
        <v>12</v>
      </c>
      <c r="I10" s="10">
        <v>12</v>
      </c>
      <c r="J10" s="10">
        <v>12</v>
      </c>
      <c r="K10" s="10">
        <v>15</v>
      </c>
      <c r="L10" s="10">
        <v>7</v>
      </c>
      <c r="M10" s="10"/>
      <c r="N10" s="10" t="s">
        <v>34</v>
      </c>
      <c r="O10" s="10">
        <v>27</v>
      </c>
      <c r="P10" s="10">
        <v>20</v>
      </c>
      <c r="Q10" s="10">
        <v>20</v>
      </c>
      <c r="R10" s="10" t="s">
        <v>36</v>
      </c>
      <c r="S10" s="10" t="s">
        <v>37</v>
      </c>
      <c r="T10" s="11"/>
      <c r="U10" s="11"/>
      <c r="V10" s="3"/>
      <c r="W10" s="3"/>
      <c r="X10" s="106" t="s">
        <v>98</v>
      </c>
    </row>
    <row r="11" spans="1:24" x14ac:dyDescent="0.25">
      <c r="A11" s="37">
        <v>1</v>
      </c>
      <c r="B11" s="23" t="s">
        <v>60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56"/>
      <c r="V11" s="24"/>
      <c r="W11" s="14" t="s">
        <v>50</v>
      </c>
      <c r="X11" s="107"/>
    </row>
    <row r="12" spans="1:24" ht="19.149999999999999" customHeight="1" x14ac:dyDescent="0.25">
      <c r="A12" s="37"/>
      <c r="B12" s="15" t="s">
        <v>28</v>
      </c>
      <c r="C12" s="11">
        <v>14</v>
      </c>
      <c r="D12" s="11"/>
      <c r="E12" s="11">
        <v>4</v>
      </c>
      <c r="F12" s="11">
        <v>4</v>
      </c>
      <c r="G12" s="11">
        <v>4</v>
      </c>
      <c r="H12" s="11">
        <v>2</v>
      </c>
      <c r="I12" s="11">
        <v>10</v>
      </c>
      <c r="J12" s="11">
        <v>4</v>
      </c>
      <c r="K12" s="11"/>
      <c r="L12" s="11">
        <v>0</v>
      </c>
      <c r="M12" s="11"/>
      <c r="N12" s="11">
        <v>10</v>
      </c>
      <c r="O12" s="11">
        <v>10</v>
      </c>
      <c r="P12" s="11">
        <v>20</v>
      </c>
      <c r="Q12" s="11">
        <v>0</v>
      </c>
      <c r="R12" s="11">
        <v>10</v>
      </c>
      <c r="S12" s="11">
        <v>20</v>
      </c>
      <c r="T12" s="11">
        <f>SUM(C12:S12)</f>
        <v>112</v>
      </c>
      <c r="U12" s="39">
        <v>200</v>
      </c>
      <c r="V12" s="40">
        <f>S12*T12</f>
        <v>2240</v>
      </c>
      <c r="W12" s="115" t="s">
        <v>93</v>
      </c>
      <c r="X12" s="107"/>
    </row>
    <row r="13" spans="1:24" x14ac:dyDescent="0.25">
      <c r="A13" s="37"/>
      <c r="B13" s="15" t="s">
        <v>29</v>
      </c>
      <c r="C13" s="11">
        <v>14</v>
      </c>
      <c r="D13" s="11"/>
      <c r="E13" s="11">
        <v>4</v>
      </c>
      <c r="F13" s="11">
        <v>4</v>
      </c>
      <c r="G13" s="11">
        <v>4</v>
      </c>
      <c r="H13" s="11">
        <v>2</v>
      </c>
      <c r="I13" s="11">
        <v>10</v>
      </c>
      <c r="J13" s="11">
        <v>4</v>
      </c>
      <c r="K13" s="11"/>
      <c r="L13" s="11">
        <v>0</v>
      </c>
      <c r="M13" s="11"/>
      <c r="N13" s="11">
        <v>10</v>
      </c>
      <c r="O13" s="11">
        <v>10</v>
      </c>
      <c r="P13" s="11">
        <v>20</v>
      </c>
      <c r="Q13" s="11">
        <v>0</v>
      </c>
      <c r="R13" s="11">
        <v>10</v>
      </c>
      <c r="S13" s="11">
        <v>20</v>
      </c>
      <c r="T13" s="11">
        <f>SUM(C13:S13)</f>
        <v>112</v>
      </c>
      <c r="U13" s="39"/>
      <c r="V13" s="40"/>
      <c r="W13" s="117"/>
      <c r="X13" s="107"/>
    </row>
    <row r="14" spans="1:24" x14ac:dyDescent="0.25">
      <c r="A14" s="37"/>
      <c r="B14" s="15" t="s">
        <v>43</v>
      </c>
      <c r="C14" s="11">
        <v>14</v>
      </c>
      <c r="D14" s="11"/>
      <c r="E14" s="11">
        <v>10</v>
      </c>
      <c r="F14" s="11">
        <v>4</v>
      </c>
      <c r="G14" s="11">
        <v>2</v>
      </c>
      <c r="H14" s="11">
        <v>2</v>
      </c>
      <c r="I14" s="11">
        <v>10</v>
      </c>
      <c r="J14" s="11">
        <v>4</v>
      </c>
      <c r="K14" s="11"/>
      <c r="L14" s="11">
        <v>0</v>
      </c>
      <c r="M14" s="11"/>
      <c r="N14" s="11">
        <v>6</v>
      </c>
      <c r="O14" s="11"/>
      <c r="P14" s="11">
        <v>20</v>
      </c>
      <c r="Q14" s="11">
        <v>0</v>
      </c>
      <c r="R14" s="11">
        <v>6</v>
      </c>
      <c r="S14" s="11">
        <v>20</v>
      </c>
      <c r="T14" s="11">
        <f>SUM(C14:S14)</f>
        <v>98</v>
      </c>
      <c r="U14" s="16">
        <v>18</v>
      </c>
      <c r="V14" s="40">
        <f>T14*U14</f>
        <v>1764</v>
      </c>
      <c r="W14" s="3"/>
      <c r="X14" s="107"/>
    </row>
    <row r="15" spans="1:24" x14ac:dyDescent="0.25">
      <c r="A15" s="37"/>
      <c r="B15" s="15" t="s">
        <v>30</v>
      </c>
      <c r="C15" s="11">
        <v>14</v>
      </c>
      <c r="D15" s="11"/>
      <c r="E15" s="11">
        <v>4</v>
      </c>
      <c r="F15" s="11">
        <v>6</v>
      </c>
      <c r="G15" s="11">
        <v>2</v>
      </c>
      <c r="H15" s="11">
        <v>2</v>
      </c>
      <c r="I15" s="11">
        <v>10</v>
      </c>
      <c r="J15" s="11">
        <v>6</v>
      </c>
      <c r="K15" s="11"/>
      <c r="L15" s="11">
        <v>0</v>
      </c>
      <c r="M15" s="11"/>
      <c r="N15" s="11">
        <v>4</v>
      </c>
      <c r="O15" s="11">
        <v>10</v>
      </c>
      <c r="P15" s="11">
        <v>4</v>
      </c>
      <c r="Q15" s="11">
        <v>0</v>
      </c>
      <c r="R15" s="11">
        <v>4</v>
      </c>
      <c r="S15" s="11">
        <v>20</v>
      </c>
      <c r="T15" s="11">
        <f>SUM(C15:S15)</f>
        <v>86</v>
      </c>
      <c r="U15" s="16">
        <v>70</v>
      </c>
      <c r="V15" s="40">
        <f>T15*U15</f>
        <v>6020</v>
      </c>
      <c r="W15" s="3"/>
      <c r="X15" s="107"/>
    </row>
    <row r="16" spans="1:24" x14ac:dyDescent="0.25">
      <c r="A16" s="37"/>
      <c r="B16" s="15" t="s">
        <v>66</v>
      </c>
      <c r="C16" s="11">
        <v>2</v>
      </c>
      <c r="D16" s="11"/>
      <c r="E16" s="11">
        <v>2</v>
      </c>
      <c r="F16" s="11">
        <v>2</v>
      </c>
      <c r="G16" s="11">
        <v>2</v>
      </c>
      <c r="H16" s="11">
        <v>2</v>
      </c>
      <c r="I16" s="11">
        <v>2</v>
      </c>
      <c r="J16" s="11">
        <v>2</v>
      </c>
      <c r="K16" s="11"/>
      <c r="L16" s="11">
        <v>0</v>
      </c>
      <c r="M16" s="11"/>
      <c r="N16" s="11">
        <v>4</v>
      </c>
      <c r="O16" s="11">
        <v>4</v>
      </c>
      <c r="P16" s="11">
        <v>3</v>
      </c>
      <c r="Q16" s="11">
        <v>0</v>
      </c>
      <c r="R16" s="11">
        <v>4</v>
      </c>
      <c r="S16" s="11">
        <v>4</v>
      </c>
      <c r="T16" s="11">
        <f>SUM(C16:S16)</f>
        <v>33</v>
      </c>
      <c r="U16" s="16">
        <v>20</v>
      </c>
      <c r="V16" s="40">
        <f>T16*U16</f>
        <v>660</v>
      </c>
      <c r="W16" s="3"/>
      <c r="X16" s="108"/>
    </row>
    <row r="17" spans="1:26" x14ac:dyDescent="0.25">
      <c r="A17" s="37"/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6"/>
      <c r="V17" s="22">
        <f>SUM(V11:V16)</f>
        <v>10684</v>
      </c>
      <c r="W17" s="3"/>
      <c r="X17" s="3"/>
    </row>
    <row r="18" spans="1:26" x14ac:dyDescent="0.25">
      <c r="A18" s="48">
        <v>2</v>
      </c>
      <c r="B18" s="42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4"/>
      <c r="T18" s="27"/>
      <c r="U18" s="27"/>
      <c r="V18" s="24"/>
      <c r="W18" s="24" t="s">
        <v>50</v>
      </c>
      <c r="X18" s="14"/>
    </row>
    <row r="19" spans="1:26" ht="14.45" customHeight="1" x14ac:dyDescent="0.25">
      <c r="A19" s="45"/>
      <c r="B19" s="43" t="s">
        <v>19</v>
      </c>
      <c r="C19" s="41">
        <v>4</v>
      </c>
      <c r="D19" s="41">
        <v>4</v>
      </c>
      <c r="E19" s="41">
        <v>2</v>
      </c>
      <c r="F19" s="41">
        <v>3</v>
      </c>
      <c r="G19" s="41">
        <v>4</v>
      </c>
      <c r="H19" s="41">
        <v>3</v>
      </c>
      <c r="I19" s="41">
        <v>3</v>
      </c>
      <c r="J19" s="41">
        <v>3</v>
      </c>
      <c r="K19" s="41">
        <v>3</v>
      </c>
      <c r="L19" s="41">
        <v>2</v>
      </c>
      <c r="M19" s="41"/>
      <c r="N19" s="41">
        <v>8</v>
      </c>
      <c r="O19" s="41">
        <v>8</v>
      </c>
      <c r="P19" s="41">
        <v>5</v>
      </c>
      <c r="Q19" s="41">
        <v>5</v>
      </c>
      <c r="R19" s="41">
        <v>8</v>
      </c>
      <c r="S19" s="41">
        <v>5</v>
      </c>
      <c r="T19" s="41">
        <f>SUM(C19:S19)</f>
        <v>70</v>
      </c>
      <c r="U19" s="16">
        <v>30</v>
      </c>
      <c r="V19" s="16">
        <f>T19*U19</f>
        <v>2100</v>
      </c>
      <c r="W19" s="113" t="s">
        <v>52</v>
      </c>
      <c r="X19" s="121"/>
      <c r="Y19" s="122"/>
      <c r="Z19" s="122"/>
    </row>
    <row r="20" spans="1:26" ht="60" x14ac:dyDescent="0.25">
      <c r="A20" s="45"/>
      <c r="B20" s="43" t="s">
        <v>20</v>
      </c>
      <c r="C20" s="41">
        <v>4</v>
      </c>
      <c r="D20" s="41">
        <v>4</v>
      </c>
      <c r="E20" s="41">
        <v>2</v>
      </c>
      <c r="F20" s="41">
        <v>3</v>
      </c>
      <c r="G20" s="41">
        <v>4</v>
      </c>
      <c r="H20" s="41">
        <v>3</v>
      </c>
      <c r="I20" s="41">
        <v>3</v>
      </c>
      <c r="J20" s="41">
        <v>3</v>
      </c>
      <c r="K20" s="41">
        <v>3</v>
      </c>
      <c r="L20" s="41">
        <v>2</v>
      </c>
      <c r="M20" s="41"/>
      <c r="N20" s="41">
        <v>7</v>
      </c>
      <c r="O20" s="41">
        <v>7</v>
      </c>
      <c r="P20" s="41">
        <v>5</v>
      </c>
      <c r="Q20" s="41">
        <v>5</v>
      </c>
      <c r="R20" s="41">
        <v>7</v>
      </c>
      <c r="S20" s="41">
        <v>5</v>
      </c>
      <c r="T20" s="41">
        <f>SUM(C20:S20)</f>
        <v>67</v>
      </c>
      <c r="U20" s="16">
        <v>50</v>
      </c>
      <c r="V20" s="16">
        <f>T20*U20</f>
        <v>3350</v>
      </c>
      <c r="W20" s="113"/>
      <c r="X20" s="123" t="s">
        <v>97</v>
      </c>
      <c r="Y20" s="62"/>
      <c r="Z20" s="62"/>
    </row>
    <row r="21" spans="1:26" x14ac:dyDescent="0.25">
      <c r="A21" s="45"/>
      <c r="B21" s="4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13"/>
      <c r="X21" s="123"/>
      <c r="Y21" s="62"/>
      <c r="Z21" s="62"/>
    </row>
    <row r="22" spans="1:26" x14ac:dyDescent="0.25">
      <c r="A22" s="45"/>
      <c r="B22" s="4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2">
        <f>SUM(V19:V20)</f>
        <v>5450</v>
      </c>
      <c r="W22" s="113"/>
      <c r="X22" s="123"/>
      <c r="Y22" s="62"/>
      <c r="Z22" s="62"/>
    </row>
    <row r="23" spans="1:26" x14ac:dyDescent="0.25">
      <c r="A23" s="45"/>
      <c r="B23" s="44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2"/>
      <c r="W23" s="113"/>
      <c r="X23" s="123"/>
      <c r="Y23" s="62"/>
      <c r="Z23" s="62"/>
    </row>
    <row r="24" spans="1:26" x14ac:dyDescent="0.25">
      <c r="A24" s="49">
        <v>3</v>
      </c>
      <c r="B24" s="23" t="s">
        <v>70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4"/>
      <c r="T24" s="27"/>
      <c r="U24" s="27"/>
      <c r="V24" s="24"/>
      <c r="W24" s="24" t="s">
        <v>50</v>
      </c>
      <c r="X24" s="14"/>
    </row>
    <row r="25" spans="1:26" x14ac:dyDescent="0.25">
      <c r="A25" s="3"/>
      <c r="B25" s="47" t="s">
        <v>68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5">
        <v>120</v>
      </c>
      <c r="V25" s="16"/>
      <c r="W25" s="114" t="s">
        <v>80</v>
      </c>
      <c r="X25" s="115" t="s">
        <v>97</v>
      </c>
    </row>
    <row r="26" spans="1:26" x14ac:dyDescent="0.25">
      <c r="A26" s="3"/>
      <c r="B26" s="18" t="s">
        <v>87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5">
        <v>280</v>
      </c>
      <c r="V26" s="16"/>
      <c r="W26" s="114"/>
      <c r="X26" s="116"/>
    </row>
    <row r="27" spans="1:26" x14ac:dyDescent="0.25">
      <c r="A27" s="3"/>
      <c r="B27" s="11" t="s">
        <v>86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5">
        <v>220</v>
      </c>
      <c r="V27" s="16"/>
      <c r="W27" s="114"/>
      <c r="X27" s="116"/>
    </row>
    <row r="28" spans="1:26" x14ac:dyDescent="0.25">
      <c r="A28" s="3"/>
      <c r="B28" s="11" t="s">
        <v>85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5">
        <v>1200</v>
      </c>
      <c r="V28" s="16"/>
      <c r="W28" s="114"/>
      <c r="X28" s="116"/>
    </row>
    <row r="29" spans="1:26" x14ac:dyDescent="0.25">
      <c r="A29" s="3"/>
      <c r="B29" s="37" t="s">
        <v>82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5">
        <v>250</v>
      </c>
      <c r="V29" s="16"/>
      <c r="W29" s="114"/>
      <c r="X29" s="116"/>
    </row>
    <row r="30" spans="1:26" x14ac:dyDescent="0.25">
      <c r="A30" s="3"/>
      <c r="B30" s="37" t="s">
        <v>81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5">
        <v>25</v>
      </c>
      <c r="V30" s="16"/>
      <c r="W30" s="114"/>
      <c r="X30" s="117"/>
    </row>
    <row r="31" spans="1:26" x14ac:dyDescent="0.25">
      <c r="A31" s="3"/>
      <c r="B31" s="18" t="s">
        <v>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45"/>
      <c r="V31" s="16"/>
      <c r="W31" s="114"/>
      <c r="X31" s="3"/>
    </row>
    <row r="32" spans="1:26" x14ac:dyDescent="0.25">
      <c r="A32" s="3"/>
      <c r="B32" s="15" t="s">
        <v>61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45">
        <v>9</v>
      </c>
      <c r="V32" s="22"/>
      <c r="W32" s="114"/>
      <c r="X32" s="3"/>
    </row>
    <row r="33" spans="1:24" x14ac:dyDescent="0.25">
      <c r="A33" s="3"/>
      <c r="B33" s="15" t="s">
        <v>62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45">
        <v>12</v>
      </c>
      <c r="V33" s="22"/>
      <c r="W33" s="114"/>
      <c r="X33" s="3"/>
    </row>
    <row r="34" spans="1:24" x14ac:dyDescent="0.25">
      <c r="A34" s="3"/>
      <c r="B34" s="15" t="s">
        <v>63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5">
        <v>14</v>
      </c>
      <c r="V34" s="3"/>
      <c r="W34" s="3"/>
      <c r="X34" s="3"/>
    </row>
    <row r="35" spans="1:24" x14ac:dyDescent="0.25">
      <c r="A35" s="3"/>
      <c r="B35" s="15" t="s">
        <v>64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5">
        <v>15</v>
      </c>
      <c r="V35" s="3"/>
      <c r="W35" s="3"/>
      <c r="X35" s="3"/>
    </row>
    <row r="36" spans="1:24" x14ac:dyDescent="0.25">
      <c r="A36" s="3"/>
      <c r="B36" s="46" t="s">
        <v>84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5">
        <v>40</v>
      </c>
      <c r="V36" s="3"/>
      <c r="W36" s="3"/>
      <c r="X36" s="3"/>
    </row>
  </sheetData>
  <mergeCells count="7">
    <mergeCell ref="A7:X8"/>
    <mergeCell ref="W19:W23"/>
    <mergeCell ref="W25:W33"/>
    <mergeCell ref="X25:X30"/>
    <mergeCell ref="W12:W13"/>
    <mergeCell ref="X19:Z19"/>
    <mergeCell ref="X10:X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workbookViewId="0">
      <selection activeCell="X5" sqref="X5"/>
    </sheetView>
  </sheetViews>
  <sheetFormatPr defaultRowHeight="15" x14ac:dyDescent="0.25"/>
  <cols>
    <col min="1" max="1" width="5.28515625" customWidth="1"/>
    <col min="2" max="2" width="38.42578125" customWidth="1"/>
    <col min="3" max="19" width="5.28515625" customWidth="1"/>
    <col min="20" max="20" width="5.7109375" customWidth="1"/>
    <col min="21" max="21" width="7.28515625" customWidth="1"/>
    <col min="22" max="22" width="7.42578125" customWidth="1"/>
    <col min="23" max="23" width="26.7109375" customWidth="1"/>
    <col min="24" max="24" width="24" customWidth="1"/>
  </cols>
  <sheetData>
    <row r="1" spans="1:24" x14ac:dyDescent="0.25">
      <c r="T1" t="s">
        <v>122</v>
      </c>
    </row>
    <row r="2" spans="1:24" x14ac:dyDescent="0.25">
      <c r="T2" t="s">
        <v>123</v>
      </c>
    </row>
    <row r="3" spans="1:24" x14ac:dyDescent="0.25">
      <c r="T3" t="s">
        <v>124</v>
      </c>
    </row>
    <row r="4" spans="1:24" x14ac:dyDescent="0.25">
      <c r="T4" t="s">
        <v>125</v>
      </c>
    </row>
    <row r="7" spans="1:24" x14ac:dyDescent="0.25">
      <c r="E7" s="112" t="s">
        <v>99</v>
      </c>
      <c r="F7" s="112"/>
      <c r="G7" s="112"/>
      <c r="H7" s="112"/>
      <c r="I7" s="112"/>
      <c r="J7" s="112"/>
      <c r="K7" s="112"/>
      <c r="L7" s="112"/>
      <c r="M7" s="112"/>
    </row>
    <row r="8" spans="1:24" x14ac:dyDescent="0.25">
      <c r="E8" s="112"/>
      <c r="F8" s="112"/>
      <c r="G8" s="112"/>
      <c r="H8" s="112"/>
      <c r="I8" s="112"/>
      <c r="J8" s="112"/>
      <c r="K8" s="112"/>
      <c r="L8" s="112"/>
      <c r="M8" s="112"/>
    </row>
    <row r="10" spans="1:24" ht="107.25" x14ac:dyDescent="0.25">
      <c r="A10" s="3" t="s">
        <v>53</v>
      </c>
      <c r="B10" s="3" t="s">
        <v>40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4" t="s">
        <v>27</v>
      </c>
      <c r="M10" s="4" t="s">
        <v>11</v>
      </c>
      <c r="N10" s="4" t="s">
        <v>13</v>
      </c>
      <c r="O10" s="4" t="s">
        <v>12</v>
      </c>
      <c r="P10" s="4" t="s">
        <v>14</v>
      </c>
      <c r="Q10" s="4" t="s">
        <v>22</v>
      </c>
      <c r="R10" s="4" t="s">
        <v>23</v>
      </c>
      <c r="S10" s="4" t="s">
        <v>24</v>
      </c>
      <c r="T10" s="5" t="s">
        <v>38</v>
      </c>
      <c r="U10" s="6" t="s">
        <v>46</v>
      </c>
      <c r="V10" s="7" t="s">
        <v>39</v>
      </c>
      <c r="W10" s="5" t="s">
        <v>65</v>
      </c>
      <c r="X10" s="5" t="s">
        <v>41</v>
      </c>
    </row>
    <row r="11" spans="1:24" x14ac:dyDescent="0.25">
      <c r="A11" s="8"/>
      <c r="B11" s="9" t="s">
        <v>25</v>
      </c>
      <c r="C11" s="10">
        <v>14</v>
      </c>
      <c r="D11" s="10">
        <v>16</v>
      </c>
      <c r="E11" s="10">
        <v>12</v>
      </c>
      <c r="F11" s="10">
        <v>12</v>
      </c>
      <c r="G11" s="10">
        <v>16</v>
      </c>
      <c r="H11" s="10">
        <v>12</v>
      </c>
      <c r="I11" s="10">
        <v>12</v>
      </c>
      <c r="J11" s="10">
        <v>12</v>
      </c>
      <c r="K11" s="10"/>
      <c r="L11" s="10"/>
      <c r="M11" s="10"/>
      <c r="N11" s="10" t="s">
        <v>34</v>
      </c>
      <c r="O11" s="10">
        <v>27</v>
      </c>
      <c r="P11" s="10">
        <v>20</v>
      </c>
      <c r="Q11" s="10">
        <v>20</v>
      </c>
      <c r="R11" s="10" t="s">
        <v>36</v>
      </c>
      <c r="S11" s="10" t="s">
        <v>37</v>
      </c>
      <c r="T11" s="11"/>
      <c r="U11" s="16"/>
      <c r="V11" s="40"/>
      <c r="W11" s="3"/>
      <c r="X11" s="3"/>
    </row>
    <row r="12" spans="1:24" x14ac:dyDescent="0.25">
      <c r="A12" s="13">
        <v>1</v>
      </c>
      <c r="B12" s="23" t="s">
        <v>59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 s="14"/>
      <c r="U12" s="24"/>
      <c r="V12" s="24"/>
      <c r="W12" s="14" t="s">
        <v>50</v>
      </c>
      <c r="X12" s="14"/>
    </row>
    <row r="13" spans="1:24" x14ac:dyDescent="0.25">
      <c r="A13" s="3"/>
      <c r="B13" s="15" t="s">
        <v>56</v>
      </c>
      <c r="C13" s="37">
        <v>4</v>
      </c>
      <c r="D13" s="37">
        <v>4</v>
      </c>
      <c r="E13" s="37">
        <v>4</v>
      </c>
      <c r="F13" s="37">
        <v>3</v>
      </c>
      <c r="G13" s="37">
        <v>4</v>
      </c>
      <c r="H13" s="37">
        <v>3</v>
      </c>
      <c r="I13" s="37">
        <v>3</v>
      </c>
      <c r="J13" s="37">
        <v>4</v>
      </c>
      <c r="K13" s="37"/>
      <c r="L13" s="37"/>
      <c r="M13" s="37"/>
      <c r="N13" s="37">
        <v>8</v>
      </c>
      <c r="O13" s="37"/>
      <c r="P13" s="37">
        <v>4</v>
      </c>
      <c r="Q13" s="37">
        <v>4</v>
      </c>
      <c r="R13" s="37">
        <v>4</v>
      </c>
      <c r="S13" s="37">
        <v>4</v>
      </c>
      <c r="T13" s="3">
        <f>SUM(C13:S13)</f>
        <v>53</v>
      </c>
      <c r="U13" s="45">
        <v>100</v>
      </c>
      <c r="V13" s="40">
        <f>T13*U13</f>
        <v>5300</v>
      </c>
      <c r="W13" s="118" t="s">
        <v>100</v>
      </c>
      <c r="X13" s="3" t="s">
        <v>101</v>
      </c>
    </row>
    <row r="14" spans="1:24" x14ac:dyDescent="0.25">
      <c r="A14" s="3"/>
      <c r="B14" s="15" t="s">
        <v>58</v>
      </c>
      <c r="C14" s="37">
        <v>4</v>
      </c>
      <c r="D14" s="37">
        <v>4</v>
      </c>
      <c r="E14" s="37">
        <v>4</v>
      </c>
      <c r="F14" s="37">
        <v>3</v>
      </c>
      <c r="G14" s="37">
        <v>4</v>
      </c>
      <c r="H14" s="37">
        <v>3</v>
      </c>
      <c r="I14" s="37">
        <v>3</v>
      </c>
      <c r="J14" s="37">
        <v>4</v>
      </c>
      <c r="K14" s="37"/>
      <c r="L14" s="37"/>
      <c r="M14" s="37"/>
      <c r="N14" s="37">
        <v>8</v>
      </c>
      <c r="O14" s="37"/>
      <c r="P14" s="37">
        <v>4</v>
      </c>
      <c r="Q14" s="37">
        <v>4</v>
      </c>
      <c r="R14" s="37">
        <v>4</v>
      </c>
      <c r="S14" s="37">
        <v>4</v>
      </c>
      <c r="T14" s="3">
        <f>SUM(C14:S14)</f>
        <v>53</v>
      </c>
      <c r="U14" s="40">
        <v>50</v>
      </c>
      <c r="V14" s="40">
        <f>T14*U14</f>
        <v>2650</v>
      </c>
      <c r="W14" s="118"/>
      <c r="X14" s="3"/>
    </row>
    <row r="15" spans="1:24" x14ac:dyDescent="0.25">
      <c r="A15" s="3"/>
      <c r="B15" s="15" t="s">
        <v>57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"/>
      <c r="U15" s="40"/>
      <c r="V15" s="40"/>
      <c r="W15" s="3"/>
      <c r="X15" s="3" t="s">
        <v>103</v>
      </c>
    </row>
    <row r="16" spans="1:24" x14ac:dyDescent="0.25">
      <c r="A16" s="14">
        <v>2</v>
      </c>
      <c r="B16" s="38" t="s">
        <v>88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4"/>
      <c r="V16" s="24"/>
      <c r="W16" s="14" t="s">
        <v>102</v>
      </c>
      <c r="X16" s="14"/>
    </row>
    <row r="17" spans="1:24" x14ac:dyDescent="0.25">
      <c r="A17" s="40"/>
      <c r="B17" s="63" t="s">
        <v>104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2"/>
      <c r="W17" s="50"/>
      <c r="X17" s="119" t="s">
        <v>113</v>
      </c>
    </row>
    <row r="18" spans="1:24" x14ac:dyDescent="0.25">
      <c r="A18" s="3"/>
      <c r="B18" s="63" t="s">
        <v>105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0"/>
      <c r="W18" s="3"/>
      <c r="X18" s="119"/>
    </row>
    <row r="19" spans="1:24" x14ac:dyDescent="0.25">
      <c r="A19" s="3"/>
      <c r="B19" s="63" t="s">
        <v>106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0"/>
      <c r="W19" s="3"/>
      <c r="X19" s="119"/>
    </row>
    <row r="20" spans="1:24" x14ac:dyDescent="0.25">
      <c r="A20" s="3"/>
      <c r="B20" s="63" t="s">
        <v>107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0"/>
      <c r="W20" s="3"/>
      <c r="X20" s="119"/>
    </row>
    <row r="21" spans="1:24" x14ac:dyDescent="0.25">
      <c r="A21" s="3"/>
      <c r="B21" s="63" t="s">
        <v>108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40"/>
      <c r="W21" s="3"/>
      <c r="X21" s="119"/>
    </row>
    <row r="22" spans="1:24" x14ac:dyDescent="0.25">
      <c r="A22" s="3"/>
      <c r="B22" s="63" t="s">
        <v>109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0"/>
      <c r="W22" s="3"/>
      <c r="X22" s="119"/>
    </row>
    <row r="23" spans="1:24" x14ac:dyDescent="0.25">
      <c r="A23" s="3"/>
      <c r="B23" s="63" t="s">
        <v>110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0"/>
      <c r="W23" s="3"/>
      <c r="X23" s="119"/>
    </row>
    <row r="24" spans="1:24" x14ac:dyDescent="0.25">
      <c r="A24" s="3"/>
      <c r="B24" s="64" t="s">
        <v>111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0"/>
      <c r="W24" s="3"/>
      <c r="X24" s="119"/>
    </row>
    <row r="25" spans="1:24" x14ac:dyDescent="0.25">
      <c r="A25" s="3"/>
      <c r="B25" s="63" t="s">
        <v>112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0"/>
      <c r="W25" s="3"/>
      <c r="X25" s="119"/>
    </row>
    <row r="26" spans="1:24" x14ac:dyDescent="0.25">
      <c r="V26" s="2"/>
    </row>
    <row r="27" spans="1:24" x14ac:dyDescent="0.25">
      <c r="S27" s="62"/>
      <c r="V27" s="2"/>
    </row>
    <row r="28" spans="1:24" x14ac:dyDescent="0.25">
      <c r="V28" s="2"/>
    </row>
    <row r="29" spans="1:24" x14ac:dyDescent="0.25">
      <c r="V29" s="2"/>
    </row>
    <row r="30" spans="1:24" x14ac:dyDescent="0.25">
      <c r="V30" s="2"/>
    </row>
    <row r="31" spans="1:24" x14ac:dyDescent="0.25">
      <c r="V31" s="2"/>
    </row>
    <row r="32" spans="1:24" x14ac:dyDescent="0.25">
      <c r="V32" s="2"/>
    </row>
    <row r="33" spans="22:22" x14ac:dyDescent="0.25">
      <c r="V33" s="2"/>
    </row>
  </sheetData>
  <mergeCells count="3">
    <mergeCell ref="E7:M8"/>
    <mergeCell ref="W13:W14"/>
    <mergeCell ref="X17:X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2022.g prioritātes</vt:lpstr>
      <vt:lpstr>2023.g prioritātes</vt:lpstr>
      <vt:lpstr>2024.g. prioritātes</vt:lpstr>
      <vt:lpstr>T6XU6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skolens</dc:creator>
  <cp:lastModifiedBy>LindaV</cp:lastModifiedBy>
  <dcterms:created xsi:type="dcterms:W3CDTF">2021-10-19T03:53:01Z</dcterms:created>
  <dcterms:modified xsi:type="dcterms:W3CDTF">2022-04-21T13:52:37Z</dcterms:modified>
</cp:coreProperties>
</file>